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-smb.comune.milano.local\Municipi\M3\Servizio Servizi di Zona\CAM - CAG - CSRC\CAM_CAG_CAM_2025\TAVOLO CAM\"/>
    </mc:Choice>
  </mc:AlternateContent>
  <bookViews>
    <workbookView xWindow="-120" yWindow="-120" windowWidth="23280" windowHeight="12600" tabRatio="500" activeTab="2"/>
  </bookViews>
  <sheets>
    <sheet name="M 1" sheetId="1" r:id="rId1"/>
    <sheet name="M2" sheetId="2" r:id="rId2"/>
    <sheet name="M3" sheetId="3" r:id="rId3"/>
    <sheet name="M4" sheetId="4" r:id="rId4"/>
    <sheet name="M5" sheetId="5" r:id="rId5"/>
    <sheet name="M6" sheetId="6" r:id="rId6"/>
    <sheet name="M7" sheetId="7" r:id="rId7"/>
    <sheet name="M8" sheetId="8" r:id="rId8"/>
    <sheet name="M9" sheetId="9" r:id="rId9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" i="3" l="1"/>
  <c r="D5" i="3"/>
  <c r="D4" i="3"/>
  <c r="D3" i="3"/>
  <c r="J14" i="9" l="1"/>
  <c r="H14" i="9"/>
  <c r="F14" i="9"/>
  <c r="J46" i="8"/>
  <c r="H46" i="8"/>
  <c r="F46" i="8"/>
  <c r="J45" i="8"/>
  <c r="H45" i="8"/>
  <c r="F45" i="8"/>
  <c r="J44" i="8"/>
  <c r="H44" i="8"/>
  <c r="F44" i="8"/>
  <c r="J43" i="8"/>
  <c r="H43" i="8"/>
  <c r="F43" i="8"/>
  <c r="J38" i="8"/>
  <c r="H38" i="8"/>
  <c r="F38" i="8"/>
  <c r="J37" i="8"/>
  <c r="H37" i="8"/>
  <c r="F37" i="8"/>
  <c r="J36" i="8"/>
  <c r="H36" i="8"/>
  <c r="F36" i="8"/>
  <c r="J35" i="8"/>
  <c r="H35" i="8"/>
  <c r="F35" i="8"/>
  <c r="K30" i="8"/>
  <c r="J30" i="8"/>
  <c r="H30" i="8"/>
  <c r="F30" i="8"/>
  <c r="K29" i="8"/>
  <c r="J29" i="8"/>
  <c r="H29" i="8"/>
  <c r="F29" i="8"/>
  <c r="K28" i="8"/>
  <c r="J28" i="8"/>
  <c r="H28" i="8"/>
  <c r="F28" i="8"/>
  <c r="K27" i="8"/>
  <c r="J27" i="8"/>
  <c r="H27" i="8"/>
  <c r="F27" i="8"/>
  <c r="K22" i="8"/>
  <c r="J22" i="8"/>
  <c r="H22" i="8"/>
  <c r="F22" i="8"/>
  <c r="K21" i="8"/>
  <c r="J21" i="8"/>
  <c r="H21" i="8"/>
  <c r="F21" i="8"/>
  <c r="D20" i="8"/>
  <c r="J20" i="8" s="1"/>
  <c r="K19" i="8"/>
  <c r="J19" i="8"/>
  <c r="H19" i="8"/>
  <c r="F19" i="8"/>
  <c r="K14" i="8"/>
  <c r="J14" i="8"/>
  <c r="H14" i="8"/>
  <c r="F14" i="8"/>
  <c r="K13" i="8"/>
  <c r="J13" i="8"/>
  <c r="H13" i="8"/>
  <c r="F13" i="8"/>
  <c r="L12" i="8"/>
  <c r="K12" i="8" s="1"/>
  <c r="J12" i="8"/>
  <c r="H12" i="8"/>
  <c r="F12" i="8"/>
  <c r="L11" i="8"/>
  <c r="K11" i="8"/>
  <c r="J11" i="8"/>
  <c r="H11" i="8"/>
  <c r="K6" i="8"/>
  <c r="J6" i="8"/>
  <c r="H6" i="8"/>
  <c r="F6" i="8"/>
  <c r="J5" i="8"/>
  <c r="D5" i="8"/>
  <c r="K5" i="8" s="1"/>
  <c r="D4" i="8"/>
  <c r="F4" i="8" s="1"/>
  <c r="K3" i="8"/>
  <c r="J3" i="8"/>
  <c r="H3" i="8"/>
  <c r="F3" i="8"/>
  <c r="J30" i="7"/>
  <c r="H30" i="7"/>
  <c r="F30" i="7"/>
  <c r="J29" i="7"/>
  <c r="H29" i="7"/>
  <c r="F29" i="7"/>
  <c r="J28" i="7"/>
  <c r="H28" i="7"/>
  <c r="F28" i="7"/>
  <c r="J27" i="7"/>
  <c r="H27" i="7"/>
  <c r="F27" i="7"/>
  <c r="J22" i="7"/>
  <c r="H22" i="7"/>
  <c r="J21" i="7"/>
  <c r="H21" i="7"/>
  <c r="J20" i="7"/>
  <c r="H20" i="7"/>
  <c r="J19" i="7"/>
  <c r="H19" i="7"/>
  <c r="J14" i="7"/>
  <c r="H14" i="7"/>
  <c r="F14" i="7"/>
  <c r="J13" i="7"/>
  <c r="H13" i="7"/>
  <c r="F13" i="7"/>
  <c r="J12" i="7"/>
  <c r="H12" i="7"/>
  <c r="F12" i="7"/>
  <c r="J11" i="7"/>
  <c r="H11" i="7"/>
  <c r="F11" i="7"/>
  <c r="J6" i="7"/>
  <c r="H6" i="7"/>
  <c r="F6" i="7"/>
  <c r="J5" i="7"/>
  <c r="H5" i="7"/>
  <c r="F5" i="7"/>
  <c r="J4" i="7"/>
  <c r="H4" i="7"/>
  <c r="F4" i="7"/>
  <c r="J3" i="7"/>
  <c r="H3" i="7"/>
  <c r="F3" i="7"/>
  <c r="J30" i="6"/>
  <c r="H30" i="6"/>
  <c r="F30" i="6"/>
  <c r="J29" i="6"/>
  <c r="H29" i="6"/>
  <c r="F29" i="6"/>
  <c r="J28" i="6"/>
  <c r="H28" i="6"/>
  <c r="F28" i="6"/>
  <c r="J27" i="6"/>
  <c r="H27" i="6"/>
  <c r="F27" i="6"/>
  <c r="J22" i="6"/>
  <c r="H22" i="6"/>
  <c r="F22" i="6"/>
  <c r="J21" i="6"/>
  <c r="H21" i="6"/>
  <c r="F21" i="6"/>
  <c r="J20" i="6"/>
  <c r="H20" i="6"/>
  <c r="F20" i="6"/>
  <c r="J19" i="6"/>
  <c r="H19" i="6"/>
  <c r="F19" i="6"/>
  <c r="J14" i="6"/>
  <c r="H14" i="6"/>
  <c r="F14" i="6"/>
  <c r="J13" i="6"/>
  <c r="H13" i="6"/>
  <c r="F13" i="6"/>
  <c r="J12" i="6"/>
  <c r="H12" i="6"/>
  <c r="F12" i="6"/>
  <c r="J11" i="6"/>
  <c r="H11" i="6"/>
  <c r="F11" i="6"/>
  <c r="J6" i="6"/>
  <c r="H6" i="6"/>
  <c r="F6" i="6"/>
  <c r="J5" i="6"/>
  <c r="H5" i="6"/>
  <c r="F5" i="6"/>
  <c r="J4" i="6"/>
  <c r="H4" i="6"/>
  <c r="F4" i="6"/>
  <c r="J3" i="6"/>
  <c r="H3" i="6"/>
  <c r="F3" i="6"/>
  <c r="J38" i="5"/>
  <c r="H38" i="5"/>
  <c r="F38" i="5"/>
  <c r="J37" i="5"/>
  <c r="H37" i="5"/>
  <c r="F37" i="5"/>
  <c r="J36" i="5"/>
  <c r="H36" i="5"/>
  <c r="F36" i="5"/>
  <c r="J35" i="5"/>
  <c r="H35" i="5"/>
  <c r="F35" i="5"/>
  <c r="J30" i="5"/>
  <c r="H30" i="5"/>
  <c r="F30" i="5"/>
  <c r="J29" i="5"/>
  <c r="H29" i="5"/>
  <c r="F29" i="5"/>
  <c r="J28" i="5"/>
  <c r="H28" i="5"/>
  <c r="F28" i="5"/>
  <c r="J27" i="5"/>
  <c r="H27" i="5"/>
  <c r="F27" i="5"/>
  <c r="J22" i="5"/>
  <c r="H22" i="5"/>
  <c r="F22" i="5"/>
  <c r="J21" i="5"/>
  <c r="H21" i="5"/>
  <c r="F21" i="5"/>
  <c r="J20" i="5"/>
  <c r="H20" i="5"/>
  <c r="F20" i="5"/>
  <c r="J19" i="5"/>
  <c r="H19" i="5"/>
  <c r="F19" i="5"/>
  <c r="J14" i="5"/>
  <c r="H14" i="5"/>
  <c r="F14" i="5"/>
  <c r="J13" i="5"/>
  <c r="H13" i="5"/>
  <c r="F13" i="5"/>
  <c r="J12" i="5"/>
  <c r="H12" i="5"/>
  <c r="F12" i="5"/>
  <c r="J11" i="5"/>
  <c r="H11" i="5"/>
  <c r="F11" i="5"/>
  <c r="J6" i="5"/>
  <c r="H6" i="5"/>
  <c r="F6" i="5"/>
  <c r="J5" i="5"/>
  <c r="H5" i="5"/>
  <c r="F5" i="5"/>
  <c r="J4" i="5"/>
  <c r="H4" i="5"/>
  <c r="F4" i="5"/>
  <c r="J3" i="5"/>
  <c r="H3" i="5"/>
  <c r="F3" i="5"/>
  <c r="J23" i="4"/>
  <c r="H23" i="4"/>
  <c r="F23" i="4"/>
  <c r="J20" i="4"/>
  <c r="H20" i="4"/>
  <c r="F20" i="4"/>
  <c r="J19" i="4"/>
  <c r="H19" i="4"/>
  <c r="F19" i="4"/>
  <c r="J12" i="4"/>
  <c r="H12" i="4"/>
  <c r="F12" i="4"/>
  <c r="J11" i="4"/>
  <c r="H11" i="4"/>
  <c r="F11" i="4"/>
  <c r="J8" i="4"/>
  <c r="H8" i="4"/>
  <c r="F8" i="4"/>
  <c r="J7" i="4"/>
  <c r="H7" i="4"/>
  <c r="F7" i="4"/>
  <c r="J6" i="4"/>
  <c r="H6" i="4"/>
  <c r="F6" i="4"/>
  <c r="J5" i="4"/>
  <c r="H5" i="4"/>
  <c r="F5" i="4"/>
  <c r="J4" i="4"/>
  <c r="H4" i="4"/>
  <c r="F4" i="4"/>
  <c r="J3" i="4"/>
  <c r="H3" i="4"/>
  <c r="F3" i="4"/>
  <c r="J17" i="3"/>
  <c r="H17" i="3"/>
  <c r="J16" i="3"/>
  <c r="H16" i="3"/>
  <c r="J15" i="3"/>
  <c r="H15" i="3"/>
  <c r="J14" i="3"/>
  <c r="H14" i="3"/>
  <c r="J6" i="3"/>
  <c r="H6" i="3"/>
  <c r="F6" i="3"/>
  <c r="J5" i="3"/>
  <c r="H5" i="3"/>
  <c r="F5" i="3"/>
  <c r="J4" i="3"/>
  <c r="H4" i="3"/>
  <c r="F4" i="3"/>
  <c r="J3" i="3"/>
  <c r="H3" i="3"/>
  <c r="F3" i="3"/>
  <c r="J46" i="2"/>
  <c r="H46" i="2"/>
  <c r="F46" i="2"/>
  <c r="J45" i="2"/>
  <c r="H45" i="2"/>
  <c r="F45" i="2"/>
  <c r="J44" i="2"/>
  <c r="H44" i="2"/>
  <c r="F44" i="2"/>
  <c r="J43" i="2"/>
  <c r="H43" i="2"/>
  <c r="F43" i="2"/>
  <c r="J38" i="2"/>
  <c r="H38" i="2"/>
  <c r="F38" i="2"/>
  <c r="J37" i="2"/>
  <c r="H37" i="2"/>
  <c r="F37" i="2"/>
  <c r="J36" i="2"/>
  <c r="H36" i="2"/>
  <c r="F36" i="2"/>
  <c r="J35" i="2"/>
  <c r="H35" i="2"/>
  <c r="F35" i="2"/>
  <c r="J30" i="2"/>
  <c r="H30" i="2"/>
  <c r="F30" i="2"/>
  <c r="J29" i="2"/>
  <c r="H29" i="2"/>
  <c r="F29" i="2"/>
  <c r="J28" i="2"/>
  <c r="H28" i="2"/>
  <c r="F28" i="2"/>
  <c r="J27" i="2"/>
  <c r="H27" i="2"/>
  <c r="F27" i="2"/>
  <c r="J22" i="2"/>
  <c r="H22" i="2"/>
  <c r="F22" i="2"/>
  <c r="J21" i="2"/>
  <c r="H21" i="2"/>
  <c r="F21" i="2"/>
  <c r="J20" i="2"/>
  <c r="H20" i="2"/>
  <c r="F20" i="2"/>
  <c r="J19" i="2"/>
  <c r="H19" i="2"/>
  <c r="F19" i="2"/>
  <c r="J14" i="2"/>
  <c r="H14" i="2"/>
  <c r="F14" i="2"/>
  <c r="J13" i="2"/>
  <c r="H13" i="2"/>
  <c r="F13" i="2"/>
  <c r="J12" i="2"/>
  <c r="H12" i="2"/>
  <c r="F12" i="2"/>
  <c r="J11" i="2"/>
  <c r="H11" i="2"/>
  <c r="F11" i="2"/>
  <c r="J6" i="2"/>
  <c r="H6" i="2"/>
  <c r="F6" i="2"/>
  <c r="J5" i="2"/>
  <c r="H5" i="2"/>
  <c r="F5" i="2"/>
  <c r="J4" i="2"/>
  <c r="H4" i="2"/>
  <c r="F4" i="2"/>
  <c r="J3" i="2"/>
  <c r="H3" i="2"/>
  <c r="F3" i="2"/>
  <c r="H5" i="8" l="1"/>
  <c r="J4" i="8"/>
  <c r="H4" i="8"/>
  <c r="F5" i="8"/>
  <c r="K4" i="8"/>
  <c r="F20" i="8"/>
  <c r="H20" i="8"/>
  <c r="K20" i="8"/>
</calcChain>
</file>

<file path=xl/sharedStrings.xml><?xml version="1.0" encoding="utf-8"?>
<sst xmlns="http://schemas.openxmlformats.org/spreadsheetml/2006/main" count="1102" uniqueCount="289">
  <si>
    <t>MUNICIPIO</t>
  </si>
  <si>
    <t xml:space="preserve"> CAM</t>
  </si>
  <si>
    <t>CORSI</t>
  </si>
  <si>
    <t>ISCRITTI SUDDIVISI PER ETA'</t>
  </si>
  <si>
    <t>Provenienza partecipanti ai corsi</t>
  </si>
  <si>
    <t xml:space="preserve">Liste d'attesa </t>
  </si>
  <si>
    <t xml:space="preserve">Apertura CAM </t>
  </si>
  <si>
    <t>Attività extracontratto extra orario</t>
  </si>
  <si>
    <t>Altri servizi nel medesimo edificio</t>
  </si>
  <si>
    <t>Attività di somministrazione</t>
  </si>
  <si>
    <t>PRESENZA limitrofa/ co-presenza CSRC
si/no</t>
  </si>
  <si>
    <t>NOTE/VARIE</t>
  </si>
  <si>
    <t>Tipologie attività</t>
  </si>
  <si>
    <t>Numero iscritti totali</t>
  </si>
  <si>
    <t>BAMBINI</t>
  </si>
  <si>
    <t>Percentuale</t>
  </si>
  <si>
    <t>GIOVANI ADULTI</t>
  </si>
  <si>
    <t>ANZIANI</t>
  </si>
  <si>
    <t>Numero iscritti Italiani</t>
  </si>
  <si>
    <t>Numero iscritti Stranieri</t>
  </si>
  <si>
    <t>si/no</t>
  </si>
  <si>
    <t>se si indicare numero</t>
  </si>
  <si>
    <t>GIORNI</t>
  </si>
  <si>
    <t>ORARI</t>
  </si>
  <si>
    <t xml:space="preserve">se si indicare se gestito da  operatore diverso </t>
  </si>
  <si>
    <t>PONTE DELLE GABELLE</t>
  </si>
  <si>
    <t>benessere psicofisico</t>
  </si>
  <si>
    <t>si</t>
  </si>
  <si>
    <t>lunedì</t>
  </si>
  <si>
    <t>11.15-16.15</t>
  </si>
  <si>
    <t>NO</t>
  </si>
  <si>
    <t>artistiche - ricreative</t>
  </si>
  <si>
    <t>no</t>
  </si>
  <si>
    <t>martedì</t>
  </si>
  <si>
    <t>14.00 - 19.00</t>
  </si>
  <si>
    <t>culturali</t>
  </si>
  <si>
    <t>mercoledì</t>
  </si>
  <si>
    <t>12.00 - 17.00</t>
  </si>
  <si>
    <t>informatica</t>
  </si>
  <si>
    <t>giovedì</t>
  </si>
  <si>
    <t>9.00 - 14.00</t>
  </si>
  <si>
    <t>venerdì</t>
  </si>
  <si>
    <t>sabato</t>
  </si>
  <si>
    <t>domenica</t>
  </si>
  <si>
    <t xml:space="preserve">GARIBALDI - FALCONE E BORSELLINO   </t>
  </si>
  <si>
    <t>10:00-13:00  / 14.30-19.30</t>
  </si>
  <si>
    <t>SUSSIDARIETA' ANAGRAFIA, SPORTELLO ALZHEIMER, SPORTELLO PSICOLOGICO</t>
  </si>
  <si>
    <t>9.30-14.30 / 15.30-18.30</t>
  </si>
  <si>
    <t>10.30-15.30 / 16.00-19.00</t>
  </si>
  <si>
    <t>10.30-13.30 / 14.30-19.30</t>
  </si>
  <si>
    <t>10:00/15:00 / 18: 00 -20 :00</t>
  </si>
  <si>
    <t xml:space="preserve"> ROMANA - VIGENTINA  </t>
  </si>
  <si>
    <t>10.00-15.00</t>
  </si>
  <si>
    <t xml:space="preserve">SPORTELLO PSICOLOGICO </t>
  </si>
  <si>
    <t>SI</t>
  </si>
  <si>
    <t>sì</t>
  </si>
  <si>
    <t>10.00-13.00 / 17.30-19.30</t>
  </si>
  <si>
    <t>SCALDASOLE</t>
  </si>
  <si>
    <t>14.30-19.30</t>
  </si>
  <si>
    <t>PADOVA</t>
  </si>
  <si>
    <t>Multiuso
Sportello  legale
Sportello Anaci</t>
  </si>
  <si>
    <t>attualmente interessato da lavori di ristrutturazione. Pertanto al momento i corsi non vengono svolti in tale sede</t>
  </si>
  <si>
    <t>ZARA</t>
  </si>
  <si>
    <t>8,50-18,20</t>
  </si>
  <si>
    <t>Le attività extra capitolato sono utilizzate per fare corsi in più</t>
  </si>
  <si>
    <t>Sede Municipio 
Multiuso
Biblioteca
welfare e Salute
nearworking
Sportello infotributi
Sportello legale
Sportello Anaci</t>
  </si>
  <si>
    <t>9,00-18,35</t>
  </si>
  <si>
    <t>8,50-13,05/13,45-15,45</t>
  </si>
  <si>
    <t>16,30-18,35</t>
  </si>
  <si>
    <t>9,00-12,45</t>
  </si>
  <si>
    <t xml:space="preserve"> CASCINA TURRO</t>
  </si>
  <si>
    <t>9,30-11,35/14,00-16,00</t>
  </si>
  <si>
    <t xml:space="preserve">
Multiuso
Matrimoni
Sportello psicologo di quartiere</t>
  </si>
  <si>
    <t>9,30-12,40/14,00-16,00</t>
  </si>
  <si>
    <t>9,15-12,50/15,00-17,00</t>
  </si>
  <si>
    <t>9,30-12,00/14,00-16,00</t>
  </si>
  <si>
    <t>9,30-12,30</t>
  </si>
  <si>
    <t>CASCINA CATTABREGA</t>
  </si>
  <si>
    <t xml:space="preserve">
Multiuso
C.A.G.
Concessione a terzi</t>
  </si>
  <si>
    <t>9,15-12,45</t>
  </si>
  <si>
    <t>9,30-11,45</t>
  </si>
  <si>
    <t>ANFITEATRO MARTESANA</t>
  </si>
  <si>
    <t>15,00-18,30</t>
  </si>
  <si>
    <t xml:space="preserve">
Multiuso
Sala commiato
Lato sinistro in concessione a terzi
</t>
  </si>
  <si>
    <t>9,00-12,30/13,00-16,30</t>
  </si>
  <si>
    <t>9,00-12,30</t>
  </si>
  <si>
    <t>SANT'UGUZZONE</t>
  </si>
  <si>
    <t>Multiuso
C.A.G.
Centro Milano Donna
Concessione a terzi</t>
  </si>
  <si>
    <t>9,30-12,30/14,00-18,30</t>
  </si>
  <si>
    <t>9,10-12,30</t>
  </si>
  <si>
    <t>9,00-12,45/15,00-18,20</t>
  </si>
  <si>
    <t>VALVASSORI PERONI</t>
  </si>
  <si>
    <t>*</t>
  </si>
  <si>
    <t>9:00 -19:30</t>
  </si>
  <si>
    <t>SI
(Biblioteca rionale)</t>
  </si>
  <si>
    <t>si
(Bar)</t>
  </si>
  <si>
    <t>9:00 - 20:30</t>
  </si>
  <si>
    <t>9:00 - 20:00</t>
  </si>
  <si>
    <t>09:00 - 18:30</t>
  </si>
  <si>
    <t>5 volte</t>
  </si>
  <si>
    <t>* dato falsato perché non registriamo la cittadinanza</t>
  </si>
  <si>
    <t>GIOVANI</t>
  </si>
  <si>
    <t>Percentuale 
su numero iscritti totale</t>
  </si>
  <si>
    <t>ADULTI</t>
  </si>
  <si>
    <t xml:space="preserve"> </t>
  </si>
  <si>
    <t>DIVISIONE PER ANNI</t>
  </si>
  <si>
    <t>Fino 11 anni</t>
  </si>
  <si>
    <t>dai 12 ai 30</t>
  </si>
  <si>
    <t>dai 31 ai 60</t>
  </si>
  <si>
    <t>dai 60 ai 90</t>
  </si>
  <si>
    <t>2011 - 2022</t>
  </si>
  <si>
    <t>2010 - 1992</t>
  </si>
  <si>
    <t>1991 - 1962</t>
  </si>
  <si>
    <t>1961 - 1932</t>
  </si>
  <si>
    <t>CLASSIFICAZIONE ATTIVITA'</t>
  </si>
  <si>
    <t>BENESSERE PSICOFISICO</t>
  </si>
  <si>
    <t>ARTISTICO-RICREATIVE</t>
  </si>
  <si>
    <t>CULTURALI</t>
  </si>
  <si>
    <t xml:space="preserve">Acquerello </t>
  </si>
  <si>
    <t>Storia dell'arte</t>
  </si>
  <si>
    <t>Capoeira per bambini</t>
  </si>
  <si>
    <t>Esercizi per la cervicale</t>
  </si>
  <si>
    <t>Milano da scoprire</t>
  </si>
  <si>
    <t>Esercizi per l'osteoporosi e la zona lomabre</t>
  </si>
  <si>
    <t>Danze popolari</t>
  </si>
  <si>
    <t>Yoga</t>
  </si>
  <si>
    <t>Teatro</t>
  </si>
  <si>
    <t>Scrittura creativa</t>
  </si>
  <si>
    <t>Pilates</t>
  </si>
  <si>
    <t>Inglese base</t>
  </si>
  <si>
    <t>Ginnastica dolce</t>
  </si>
  <si>
    <t>Spagnolo</t>
  </si>
  <si>
    <t>Ginnastica posturale</t>
  </si>
  <si>
    <t>Zumba</t>
  </si>
  <si>
    <t>PAREA</t>
  </si>
  <si>
    <t>9,30-12,30 14,15-20,00</t>
  </si>
  <si>
    <t>A richiesta concessione spazi multiuso</t>
  </si>
  <si>
    <t>1)Richiesta da parte di utenti di attivazione  corsi di italiano per stranieri.</t>
  </si>
  <si>
    <t>14,30-19,30</t>
  </si>
  <si>
    <t>2) Incremento di corsi per bambini e genitori.</t>
  </si>
  <si>
    <t>15,30-20,00</t>
  </si>
  <si>
    <t>3) Ampliamento offerta corsi per adoloscenti.</t>
  </si>
  <si>
    <t>9,30-12,30 14,30-20,00</t>
  </si>
  <si>
    <t>4) Ampliamento corsi per giovani di creatività artistica e musicale: rap, hip hop, improvvisazione teatrale, disegno del fumetto.</t>
  </si>
  <si>
    <t>libera aggregazione: serate a tema</t>
  </si>
  <si>
    <t>14,00-19,45 20,30-23,30</t>
  </si>
  <si>
    <t>libera aggregazione: karaoke+feste danzanti</t>
  </si>
  <si>
    <t>15,00-18,00 20,30-23,30</t>
  </si>
  <si>
    <t>MONDOLFO</t>
  </si>
  <si>
    <t>Attività promosse dal tavolo di lavoro territoriale lunedì/giovedì dalle 10,00 alle 20,00.  Affitto locali per feste sabato e domenica</t>
  </si>
  <si>
    <t xml:space="preserve">1) Organizzazione di corsi nella stagione primaverile </t>
  </si>
  <si>
    <t>martedì/meroledì/giovedì</t>
  </si>
  <si>
    <t>10,00-12,00 14,30-23,00</t>
  </si>
  <si>
    <t xml:space="preserve">2) aggiunta corsi per giovani di creatività artistica e musicale: rap, hip hop, improvvisazione teatrale, disegno del fumetto.  </t>
  </si>
  <si>
    <t>OGLIO</t>
  </si>
  <si>
    <t>9,30-12,30 15,00-18,00</t>
  </si>
  <si>
    <t>A richiesta concessione spazi multiuso. Auser Università della terza età incontri culturali trimestrali tutti i mercoledì dalle 14,30 alle 17,00</t>
  </si>
  <si>
    <t xml:space="preserve">1) Richiesta da parte di utenti di attivazione corsi di ginnastica, corsi di computer/smartphone.    </t>
  </si>
  <si>
    <t>14,30-17,30</t>
  </si>
  <si>
    <t>corsi di ballo</t>
  </si>
  <si>
    <t>15,00-18,00</t>
  </si>
  <si>
    <t>VERRO</t>
  </si>
  <si>
    <t>9,30-12,30/14-18</t>
  </si>
  <si>
    <t xml:space="preserve">no </t>
  </si>
  <si>
    <t>9,30-12,30/14-18,30</t>
  </si>
  <si>
    <t>GRATOSOGLIO</t>
  </si>
  <si>
    <t>9,30-12,30/14-19</t>
  </si>
  <si>
    <t>10-12,30/15-19</t>
  </si>
  <si>
    <t>9,30-12,30/14.30-19</t>
  </si>
  <si>
    <t>10-12/15-19.30</t>
  </si>
  <si>
    <t>10.12</t>
  </si>
  <si>
    <t>STADERA</t>
  </si>
  <si>
    <t>/</t>
  </si>
  <si>
    <t>9:30 -12:30  15:30 -18:30</t>
  </si>
  <si>
    <t>11:30 -13  15:30 -18:30</t>
  </si>
  <si>
    <t>TIBALDI</t>
  </si>
  <si>
    <t xml:space="preserve">9:30 -12:30  </t>
  </si>
  <si>
    <t>9:30 -11:30  15: -19</t>
  </si>
  <si>
    <t>9:30 -11:30  14:30 -19:30</t>
  </si>
  <si>
    <t>9:30 -12:30  15 -19</t>
  </si>
  <si>
    <t xml:space="preserve">9:30 -11:30  </t>
  </si>
  <si>
    <t>BOIFAVA</t>
  </si>
  <si>
    <t>9 -12:30  14 -16:30</t>
  </si>
  <si>
    <t>9:30 -12:30  14 -16</t>
  </si>
  <si>
    <t>9:30 -12:30  14 -17</t>
  </si>
  <si>
    <t xml:space="preserve">9:30 -12:30 </t>
  </si>
  <si>
    <t>RUDINI'</t>
  </si>
  <si>
    <t>9-12 / 14-20:45</t>
  </si>
  <si>
    <t>Corso di tango argentino e balli standard</t>
  </si>
  <si>
    <t>Servizi sociali
Biblioteca gestita da ragazzi con disabilità (collaborazione CAM e ASST San Paolo)</t>
  </si>
  <si>
    <t xml:space="preserve">Tutti i corsi di informatica (smartphone e tablet) sono di breve durata (10 lezioni) e ciclici. Nel prospetto non sono contemplate le attività di libera aggregazione: spazio gioco Burraco (10 persone).
</t>
  </si>
  <si>
    <t>9-12 / 14-19</t>
  </si>
  <si>
    <t>9-12 / 14-16</t>
  </si>
  <si>
    <t>9-12 / 15-19</t>
  </si>
  <si>
    <t>LEGIONI ROMANE</t>
  </si>
  <si>
    <t>9-12 / 14-18</t>
  </si>
  <si>
    <t>Sede Municipio</t>
  </si>
  <si>
    <t>Tutti i corsi di informatica (smartphone e tablet) sono di breve durata (10 lezioni) e ciclici.
Nel prospetto non sono contemplate le attività online, così suddivise: Corsi (2 culturali e 4 artistici, presenza media: 25 persone per ogni corso) e  Videoconferenze (72 conferenze annuali, presenza media online: 50 persone; visualizzazioni su youtube: da 78 a 281 per i primi 4 appuntamenti del 2023).
Le capienze massime per ogni spazio sono state ridotte (quasi dimezzate), rispetto alla situazione pre-covid. Le nuove capienze sono state fissate dal gestore dei corsi.
I numeri relativi al CAM Legioni Romane sono inferiori agli anni scorsi, in quanto non è al momento disponibile un salone (in attesa di un intervento di bonifica per l’amianto).
Alcune attività CAM vengono svolte in altre strutture: - Seicentro (corsi di breve durata,max 3 lezioni, corso di inglese di durata semestrale e conferenze), Via Santi (corso di decorazioni e decoupage).
Nel prospetto non sono contemplate le visite guidate in città e le gite fuori porta, che non sono riconducibili ai singoli CAM</t>
  </si>
  <si>
    <t>10-12 / 16-18</t>
  </si>
  <si>
    <t>10:15-12:30 / 14:15-18:15</t>
  </si>
  <si>
    <t>9:30-12:30 / 14-18</t>
  </si>
  <si>
    <t>SAN PAOLINO</t>
  </si>
  <si>
    <t>11-12 / 14-20</t>
  </si>
  <si>
    <t>Biblioteca
Anagrafe</t>
  </si>
  <si>
    <t>Tutti i corsi di informatica (smartphone e tablet) sono di breve durata (10 lezioni) e ciclici.  Nel prospetto non sono contemplate le attività di libera aggregazione: spazio gioco-merenda per bambini  (12 bambini + 10 adulti).
Nel prospetto non sono contemplate attività spot, come per esempio gli spettacoli per bambini (affluenza media di 15-20 bambini e relativi genitori)</t>
  </si>
  <si>
    <t>9-13 / 15-17</t>
  </si>
  <si>
    <t>14-18:45</t>
  </si>
  <si>
    <t>9-12 / 14:45-18:15</t>
  </si>
  <si>
    <t>10-13 / 15:30-17:30</t>
  </si>
  <si>
    <t>LA SPEZIA</t>
  </si>
  <si>
    <t>9-12</t>
  </si>
  <si>
    <t>Nel prospetto non sono state contemplate le feste di compleanno per bambini (min. 4 al mese).
Nel prospetto non sono contemplate attività spot, come per esempio gli spettacoli per bambini (affluenza media di 15-20 bambini e relativi genitori)</t>
  </si>
  <si>
    <t>9-12 / 16:30-18:30</t>
  </si>
  <si>
    <t>9-12 / 14:30-18</t>
  </si>
  <si>
    <t>14-18:30</t>
  </si>
  <si>
    <t>OLMI</t>
  </si>
  <si>
    <t>8,30-12,30 e 16-20</t>
  </si>
  <si>
    <t>8,30-12,30 e 17-20</t>
  </si>
  <si>
    <t>9,30-12,30 e 17-20</t>
  </si>
  <si>
    <t>8,30-12,30 e 18-20</t>
  </si>
  <si>
    <t>8,30 - 12,30 e 17-20</t>
  </si>
  <si>
    <t>FORZE ARMATE</t>
  </si>
  <si>
    <t>sono presenti un paio di distributori automatici</t>
  </si>
  <si>
    <t>9-13 e 14 - 19</t>
  </si>
  <si>
    <t>9-13 e 14,30-21</t>
  </si>
  <si>
    <t>9-13 e 14,30-18,30</t>
  </si>
  <si>
    <t>9-13 e 14-18,30</t>
  </si>
  <si>
    <t>10,15-12,15</t>
  </si>
  <si>
    <t>LAMENNAIS</t>
  </si>
  <si>
    <t>PALESTRA MANARESI</t>
  </si>
  <si>
    <t>9-12 e 14,15-20,00</t>
  </si>
  <si>
    <t>concessione a terzi negli orari disponibili</t>
  </si>
  <si>
    <t>9,30-12,30 e 14,15-16,15</t>
  </si>
  <si>
    <t>9-12 e 14,15-19</t>
  </si>
  <si>
    <t>9,30-12,30 e 17-19</t>
  </si>
  <si>
    <t>LAMPUGNANO</t>
  </si>
  <si>
    <t xml:space="preserve"> 9 - 12       14 -19 </t>
  </si>
  <si>
    <t>CAG / volontari</t>
  </si>
  <si>
    <t xml:space="preserve">14 -19 </t>
  </si>
  <si>
    <t>LESSONA SANDRO LOPOPOLO</t>
  </si>
  <si>
    <t>9 - 12    14 - 19</t>
  </si>
  <si>
    <t>rete QUBI</t>
  </si>
  <si>
    <t>14 - 19</t>
  </si>
  <si>
    <t>PECETTA</t>
  </si>
  <si>
    <t>aspettando la scuola / rete QUBI</t>
  </si>
  <si>
    <t>ogni 2 sett dalle 15 alle 18</t>
  </si>
  <si>
    <t>JACOPINO DA TRADATE</t>
  </si>
  <si>
    <t>15 - 18</t>
  </si>
  <si>
    <t xml:space="preserve"> 9 - 12 </t>
  </si>
  <si>
    <t xml:space="preserve"> 16 - 18 </t>
  </si>
  <si>
    <t>,</t>
  </si>
  <si>
    <t>VAL TROMPIA</t>
  </si>
  <si>
    <t>APPENNINI</t>
  </si>
  <si>
    <t>CASSINA ANNA</t>
  </si>
  <si>
    <t>14-18</t>
  </si>
  <si>
    <t>concessione a terzi negli orari disponibili della palestrina e del rustico est</t>
  </si>
  <si>
    <t>si, CSRC Cassina Anna</t>
  </si>
  <si>
    <t>Ai corsi vanno aggiunte le attività li libera aggregazione degli utenti, come il pomeriggio danzante settimanale, che vede la presenza di 10/15 utenti ogni giovedì pomeriggio.</t>
  </si>
  <si>
    <t>9.30-13 e 15-18</t>
  </si>
  <si>
    <t>9.30-12.30 e 14.00-19.00</t>
  </si>
  <si>
    <t>14.30-18.30</t>
  </si>
  <si>
    <t>9.30-12.30 e 15.00-18.00</t>
  </si>
  <si>
    <t>CIRIE' ALESSANDRO CAROLE'</t>
  </si>
  <si>
    <t>9.30-12.30 e 14.30-19.00</t>
  </si>
  <si>
    <t>Autogestione palestra volley giovani adulti giovedì sera dalle 18.30 alle 22.30                                                                                  - utilizzo della sala del teatro per prove compagnia teatrale "Teatro ritrovato" il lunedì sera dalle 20.30 alle 22.30                                                                                                         - concessione a terzi negli orari disponibili della palestra e del teatro</t>
  </si>
  <si>
    <t>CAG via Cirié CFP Espam Centro Milano Donna Associazione Teatro "Punto Zero"</t>
  </si>
  <si>
    <t>Ai corsi vanno aggiunte le attività li libera aggregazione degli utenti, come il pomeriggio danzante settimanale, che vede la presenza di 20/25 utenti ogni lunedì pomeriggio e lo spazio carte pomeridiano, con circa 10 utenti ogni pomeriggio. Inoltre, nel periodo estivo viene realizzato un campus full time per bambini della scuola primaria per 7 settimane</t>
  </si>
  <si>
    <t>15.00-20.30</t>
  </si>
  <si>
    <t>- CFP Espam</t>
  </si>
  <si>
    <t>15.00-19.00</t>
  </si>
  <si>
    <t>-Centro Milano Donna</t>
  </si>
  <si>
    <t>9.30-12.30 e 15.00-19.00</t>
  </si>
  <si>
    <t>-Associazione Teatro "Punto zero"</t>
  </si>
  <si>
    <t>10.00-13.00 e 15.00-19.00</t>
  </si>
  <si>
    <t>il Cam Lamennais è chiuso da marzo 2020</t>
  </si>
  <si>
    <t>9-13 e 15,30 - 18</t>
  </si>
  <si>
    <t>CAM VALTROMPIA in ristrutturazione e dovrebbe riaprire in estate. Non ci sono attività da remoto ma le attività di questo centro stanno arricchendo la programmazione del vicino Cam Lessona.</t>
  </si>
  <si>
    <t xml:space="preserve">CAM APPENNINI ha problemi strutturali, chiuso da diverso tempo, non ci sono attività da remoto, le attività riferite a questo centro, stanno arricchendo la programmazione del CAM Lampugnano.
Non si conoscono i tempi di sistemazione, nè si capisce il problema delle continue infiltrazioni </t>
  </si>
  <si>
    <r>
      <t>Corsi annuali</t>
    </r>
    <r>
      <rPr>
        <sz val="11"/>
        <color rgb="FF000000"/>
        <rFont val="Calibri"/>
        <family val="2"/>
        <charset val="1"/>
      </rPr>
      <t>: la maggiorparte si svolgono in presenza proprio per favorire la socializzazione. All'iscrizione, seguirà il sorteggio per permettere la maggiore rotazione possibile.
Per quanto riguarda la</t>
    </r>
    <r>
      <rPr>
        <b/>
        <sz val="11"/>
        <color rgb="FF000000"/>
        <rFont val="Calibri"/>
        <family val="2"/>
        <charset val="1"/>
      </rPr>
      <t xml:space="preserve"> libera aggregazione</t>
    </r>
    <r>
      <rPr>
        <sz val="11"/>
        <color rgb="FF000000"/>
        <rFont val="Calibri"/>
        <family val="2"/>
        <charset val="1"/>
      </rPr>
      <t>, per una trentina di persone over 60 che vengono liberamente nei giorni e orari messi a disposizione, la frequenza delle attività si differenzia da quella degli iscritti ai corsi.</t>
    </r>
  </si>
  <si>
    <t>Progetto QuBì Città Studi terminato a marzo 2024 ma prosegue come  Welfare territoriale ex QuBì + Doposcuola in rete</t>
  </si>
  <si>
    <t>Rilassamento e controllo respiro</t>
  </si>
  <si>
    <t>Rimanere in forma con moviumento e automassaggio</t>
  </si>
  <si>
    <t>Tai Chi base e avanzato</t>
  </si>
  <si>
    <t>Danza terapia</t>
  </si>
  <si>
    <t>Biglietti pop up</t>
  </si>
  <si>
    <t>uncinetto creativo</t>
  </si>
  <si>
    <t>Rendere piu produttivo il tempo al pc</t>
  </si>
  <si>
    <t>Decluttering</t>
  </si>
  <si>
    <t>Balli latino americano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</si>
</sst>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ECECEC"/>
        <bgColor rgb="FFFFFFFF"/>
      </patternFill>
    </fill>
    <fill>
      <patternFill patternType="solid">
        <fgColor rgb="FFFFFFFF"/>
        <bgColor rgb="FFECECEC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rgb="FF003300"/>
      </patternFill>
    </fill>
    <fill>
      <patternFill patternType="solid">
        <fgColor theme="1"/>
        <bgColor rgb="FFFFFF00"/>
      </patternFill>
    </fill>
  </fills>
  <borders count="5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 applyBorder="0" applyProtection="0"/>
  </cellStyleXfs>
  <cellXfs count="234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wrapText="1"/>
    </xf>
    <xf numFmtId="0" fontId="0" fillId="2" borderId="10" xfId="0" applyFill="1" applyBorder="1" applyAlignment="1">
      <alignment vertical="center"/>
    </xf>
    <xf numFmtId="0" fontId="0" fillId="2" borderId="12" xfId="0" applyFill="1" applyBorder="1" applyAlignment="1">
      <alignment vertical="center" wrapText="1"/>
    </xf>
    <xf numFmtId="0" fontId="0" fillId="2" borderId="12" xfId="0" applyFill="1" applyBorder="1" applyAlignment="1">
      <alignment vertical="center"/>
    </xf>
    <xf numFmtId="0" fontId="0" fillId="2" borderId="11" xfId="0" applyFill="1" applyBorder="1" applyAlignment="1">
      <alignment vertical="center" wrapText="1"/>
    </xf>
    <xf numFmtId="0" fontId="0" fillId="2" borderId="10" xfId="0" applyFill="1" applyBorder="1" applyAlignment="1">
      <alignment wrapText="1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7" xfId="0" applyBorder="1"/>
    <xf numFmtId="0" fontId="0" fillId="0" borderId="19" xfId="0" applyBorder="1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3" borderId="23" xfId="0" applyFill="1" applyBorder="1"/>
    <xf numFmtId="0" fontId="0" fillId="3" borderId="24" xfId="0" applyFill="1" applyBorder="1"/>
    <xf numFmtId="0" fontId="0" fillId="3" borderId="25" xfId="0" applyFill="1" applyBorder="1"/>
    <xf numFmtId="0" fontId="0" fillId="3" borderId="27" xfId="0" applyFill="1" applyBorder="1"/>
    <xf numFmtId="0" fontId="0" fillId="3" borderId="28" xfId="0" applyFill="1" applyBorder="1"/>
    <xf numFmtId="0" fontId="0" fillId="3" borderId="29" xfId="0" applyFill="1" applyBorder="1"/>
    <xf numFmtId="0" fontId="0" fillId="0" borderId="30" xfId="0" applyBorder="1"/>
    <xf numFmtId="0" fontId="0" fillId="0" borderId="31" xfId="0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30" xfId="0" applyFill="1" applyBorder="1"/>
    <xf numFmtId="0" fontId="0" fillId="3" borderId="13" xfId="0" applyFill="1" applyBorder="1"/>
    <xf numFmtId="0" fontId="0" fillId="0" borderId="1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3" borderId="35" xfId="0" applyFill="1" applyBorder="1"/>
    <xf numFmtId="0" fontId="0" fillId="0" borderId="13" xfId="0" applyBorder="1"/>
    <xf numFmtId="0" fontId="0" fillId="3" borderId="0" xfId="0" applyFill="1"/>
    <xf numFmtId="0" fontId="0" fillId="3" borderId="36" xfId="0" applyFill="1" applyBorder="1"/>
    <xf numFmtId="0" fontId="0" fillId="4" borderId="16" xfId="0" applyFill="1" applyBorder="1"/>
    <xf numFmtId="0" fontId="0" fillId="4" borderId="17" xfId="0" applyFill="1" applyBorder="1" applyAlignment="1">
      <alignment wrapText="1"/>
    </xf>
    <xf numFmtId="0" fontId="0" fillId="4" borderId="18" xfId="0" applyFill="1" applyBorder="1"/>
    <xf numFmtId="0" fontId="0" fillId="4" borderId="17" xfId="0" applyFill="1" applyBorder="1"/>
    <xf numFmtId="0" fontId="0" fillId="4" borderId="19" xfId="0" applyFill="1" applyBorder="1" applyAlignment="1">
      <alignment wrapText="1"/>
    </xf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30" xfId="0" applyFill="1" applyBorder="1"/>
    <xf numFmtId="0" fontId="0" fillId="4" borderId="31" xfId="0" applyFill="1" applyBorder="1"/>
    <xf numFmtId="0" fontId="0" fillId="2" borderId="13" xfId="0" applyFill="1" applyBorder="1" applyAlignment="1">
      <alignment vertical="center" wrapText="1"/>
    </xf>
    <xf numFmtId="0" fontId="0" fillId="2" borderId="25" xfId="0" applyFill="1" applyBorder="1" applyAlignment="1">
      <alignment vertical="center" wrapText="1"/>
    </xf>
    <xf numFmtId="0" fontId="0" fillId="2" borderId="38" xfId="0" applyFill="1" applyBorder="1" applyAlignment="1">
      <alignment vertical="center"/>
    </xf>
    <xf numFmtId="2" fontId="0" fillId="0" borderId="19" xfId="0" applyNumberFormat="1" applyBorder="1"/>
    <xf numFmtId="2" fontId="0" fillId="0" borderId="25" xfId="0" applyNumberFormat="1" applyBorder="1"/>
    <xf numFmtId="0" fontId="0" fillId="0" borderId="39" xfId="0" applyBorder="1"/>
    <xf numFmtId="2" fontId="0" fillId="0" borderId="17" xfId="0" applyNumberFormat="1" applyBorder="1"/>
    <xf numFmtId="0" fontId="0" fillId="0" borderId="17" xfId="0" applyBorder="1" applyAlignment="1">
      <alignment horizontal="right"/>
    </xf>
    <xf numFmtId="0" fontId="0" fillId="0" borderId="40" xfId="0" applyBorder="1"/>
    <xf numFmtId="0" fontId="0" fillId="0" borderId="24" xfId="0" applyBorder="1" applyAlignment="1">
      <alignment horizontal="right"/>
    </xf>
    <xf numFmtId="0" fontId="0" fillId="5" borderId="23" xfId="0" applyFill="1" applyBorder="1"/>
    <xf numFmtId="0" fontId="0" fillId="5" borderId="24" xfId="0" applyFill="1" applyBorder="1"/>
    <xf numFmtId="0" fontId="0" fillId="5" borderId="26" xfId="0" applyFill="1" applyBorder="1"/>
    <xf numFmtId="0" fontId="0" fillId="5" borderId="25" xfId="0" applyFill="1" applyBorder="1"/>
    <xf numFmtId="0" fontId="0" fillId="5" borderId="40" xfId="0" applyFill="1" applyBorder="1"/>
    <xf numFmtId="0" fontId="0" fillId="0" borderId="26" xfId="0" applyBorder="1" applyAlignment="1">
      <alignment horizontal="left"/>
    </xf>
    <xf numFmtId="0" fontId="0" fillId="5" borderId="27" xfId="0" applyFill="1" applyBorder="1"/>
    <xf numFmtId="0" fontId="0" fillId="5" borderId="28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30" xfId="0" applyFill="1" applyBorder="1"/>
    <xf numFmtId="0" fontId="0" fillId="5" borderId="13" xfId="0" applyFill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25" xfId="0" applyFill="1" applyBorder="1" applyAlignment="1">
      <alignment horizontal="center" vertical="center" wrapText="1"/>
    </xf>
    <xf numFmtId="17" fontId="0" fillId="0" borderId="0" xfId="0" applyNumberFormat="1"/>
    <xf numFmtId="0" fontId="3" fillId="0" borderId="0" xfId="0" applyFont="1"/>
    <xf numFmtId="0" fontId="0" fillId="2" borderId="25" xfId="0" applyFill="1" applyBorder="1" applyAlignment="1">
      <alignment vertical="center"/>
    </xf>
    <xf numFmtId="0" fontId="0" fillId="0" borderId="25" xfId="0" applyBorder="1" applyAlignment="1">
      <alignment horizontal="center" vertical="center" wrapText="1"/>
    </xf>
    <xf numFmtId="17" fontId="0" fillId="0" borderId="25" xfId="0" applyNumberForma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17" fontId="0" fillId="0" borderId="25" xfId="0" applyNumberFormat="1" applyBorder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20" xfId="0" applyBorder="1" applyAlignment="1">
      <alignment vertical="top"/>
    </xf>
    <xf numFmtId="0" fontId="0" fillId="0" borderId="20" xfId="0" applyBorder="1" applyAlignment="1">
      <alignment horizontal="left" vertical="top" wrapText="1"/>
    </xf>
    <xf numFmtId="0" fontId="4" fillId="0" borderId="23" xfId="0" applyFont="1" applyBorder="1" applyAlignment="1">
      <alignment vertical="top"/>
    </xf>
    <xf numFmtId="0" fontId="4" fillId="0" borderId="24" xfId="0" applyFont="1" applyBorder="1"/>
    <xf numFmtId="0" fontId="4" fillId="0" borderId="23" xfId="0" applyFont="1" applyBorder="1"/>
    <xf numFmtId="0" fontId="4" fillId="0" borderId="25" xfId="0" applyFont="1" applyBorder="1"/>
    <xf numFmtId="0" fontId="4" fillId="0" borderId="16" xfId="0" applyFont="1" applyBorder="1" applyAlignment="1">
      <alignment horizontal="center"/>
    </xf>
    <xf numFmtId="0" fontId="4" fillId="0" borderId="16" xfId="0" applyFont="1" applyBorder="1"/>
    <xf numFmtId="0" fontId="4" fillId="0" borderId="26" xfId="0" applyFont="1" applyBorder="1" applyAlignment="1">
      <alignment wrapText="1"/>
    </xf>
    <xf numFmtId="0" fontId="0" fillId="0" borderId="20" xfId="0" applyBorder="1"/>
    <xf numFmtId="0" fontId="0" fillId="0" borderId="14" xfId="0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3" xfId="0" applyBorder="1" applyAlignment="1">
      <alignment horizontal="center"/>
    </xf>
    <xf numFmtId="0" fontId="4" fillId="0" borderId="26" xfId="0" applyFont="1" applyBorder="1"/>
    <xf numFmtId="0" fontId="4" fillId="0" borderId="42" xfId="0" applyFont="1" applyBorder="1"/>
    <xf numFmtId="0" fontId="5" fillId="0" borderId="23" xfId="0" applyFont="1" applyBorder="1"/>
    <xf numFmtId="0" fontId="0" fillId="0" borderId="7" xfId="0" applyBorder="1" applyAlignment="1">
      <alignment horizontal="center"/>
    </xf>
    <xf numFmtId="0" fontId="0" fillId="0" borderId="19" xfId="0" applyBorder="1"/>
    <xf numFmtId="49" fontId="0" fillId="0" borderId="7" xfId="0" applyNumberFormat="1" applyBorder="1"/>
    <xf numFmtId="49" fontId="0" fillId="0" borderId="26" xfId="0" applyNumberFormat="1" applyBorder="1"/>
    <xf numFmtId="49" fontId="0" fillId="0" borderId="13" xfId="0" applyNumberFormat="1" applyBorder="1"/>
    <xf numFmtId="0" fontId="6" fillId="0" borderId="44" xfId="1" applyFont="1" applyBorder="1" applyProtection="1"/>
    <xf numFmtId="0" fontId="0" fillId="7" borderId="2" xfId="0" applyFill="1" applyBorder="1"/>
    <xf numFmtId="0" fontId="0" fillId="7" borderId="3" xfId="0" applyFill="1" applyBorder="1"/>
    <xf numFmtId="0" fontId="0" fillId="7" borderId="4" xfId="0" applyFill="1" applyBorder="1"/>
    <xf numFmtId="0" fontId="0" fillId="7" borderId="7" xfId="0" applyFill="1" applyBorder="1"/>
    <xf numFmtId="0" fontId="0" fillId="7" borderId="23" xfId="0" applyFill="1" applyBorder="1"/>
    <xf numFmtId="0" fontId="0" fillId="7" borderId="24" xfId="0" applyFill="1" applyBorder="1"/>
    <xf numFmtId="0" fontId="0" fillId="7" borderId="25" xfId="0" applyFill="1" applyBorder="1"/>
    <xf numFmtId="0" fontId="0" fillId="7" borderId="26" xfId="0" applyFill="1" applyBorder="1"/>
    <xf numFmtId="0" fontId="0" fillId="7" borderId="16" xfId="0" applyFill="1" applyBorder="1"/>
    <xf numFmtId="0" fontId="0" fillId="7" borderId="30" xfId="0" applyFill="1" applyBorder="1"/>
    <xf numFmtId="0" fontId="0" fillId="7" borderId="13" xfId="0" applyFill="1" applyBorder="1"/>
    <xf numFmtId="0" fontId="0" fillId="8" borderId="23" xfId="0" applyFill="1" applyBorder="1"/>
    <xf numFmtId="0" fontId="0" fillId="8" borderId="24" xfId="0" applyFill="1" applyBorder="1"/>
    <xf numFmtId="0" fontId="0" fillId="8" borderId="25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0" fillId="8" borderId="0" xfId="0" applyFill="1"/>
    <xf numFmtId="0" fontId="0" fillId="8" borderId="36" xfId="0" applyFill="1" applyBorder="1"/>
    <xf numFmtId="0" fontId="0" fillId="8" borderId="26" xfId="0" applyFill="1" applyBorder="1"/>
    <xf numFmtId="0" fontId="0" fillId="8" borderId="13" xfId="0" applyFill="1" applyBorder="1"/>
    <xf numFmtId="0" fontId="0" fillId="7" borderId="45" xfId="0" applyFill="1" applyBorder="1"/>
    <xf numFmtId="0" fontId="0" fillId="7" borderId="46" xfId="0" applyFill="1" applyBorder="1"/>
    <xf numFmtId="0" fontId="0" fillId="7" borderId="47" xfId="0" applyFill="1" applyBorder="1"/>
    <xf numFmtId="0" fontId="0" fillId="8" borderId="48" xfId="0" applyFill="1" applyBorder="1"/>
    <xf numFmtId="0" fontId="0" fillId="8" borderId="35" xfId="0" applyFill="1" applyBorder="1"/>
    <xf numFmtId="0" fontId="0" fillId="9" borderId="23" xfId="0" applyFill="1" applyBorder="1"/>
    <xf numFmtId="0" fontId="0" fillId="9" borderId="24" xfId="0" applyFill="1" applyBorder="1"/>
    <xf numFmtId="0" fontId="0" fillId="9" borderId="25" xfId="0" applyFill="1" applyBorder="1"/>
    <xf numFmtId="0" fontId="0" fillId="9" borderId="27" xfId="0" applyFill="1" applyBorder="1"/>
    <xf numFmtId="0" fontId="0" fillId="9" borderId="28" xfId="0" applyFill="1" applyBorder="1"/>
    <xf numFmtId="0" fontId="0" fillId="9" borderId="29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30" xfId="0" applyFill="1" applyBorder="1"/>
    <xf numFmtId="0" fontId="0" fillId="9" borderId="13" xfId="0" applyFill="1" applyBorder="1"/>
    <xf numFmtId="0" fontId="4" fillId="0" borderId="7" xfId="0" applyFont="1" applyBorder="1"/>
    <xf numFmtId="0" fontId="0" fillId="0" borderId="20" xfId="0" applyBorder="1" applyAlignment="1">
      <alignment horizontal="left"/>
    </xf>
    <xf numFmtId="0" fontId="3" fillId="0" borderId="43" xfId="0" applyFont="1" applyBorder="1"/>
    <xf numFmtId="0" fontId="3" fillId="0" borderId="49" xfId="0" applyFont="1" applyBorder="1"/>
    <xf numFmtId="0" fontId="0" fillId="0" borderId="35" xfId="0" applyBorder="1" applyAlignment="1">
      <alignment horizontal="left"/>
    </xf>
    <xf numFmtId="0" fontId="0" fillId="0" borderId="51" xfId="0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wrapText="1"/>
    </xf>
    <xf numFmtId="0" fontId="0" fillId="7" borderId="14" xfId="0" applyFill="1" applyBorder="1" applyAlignment="1">
      <alignment horizontal="left" vertical="center" wrapText="1"/>
    </xf>
    <xf numFmtId="0" fontId="0" fillId="7" borderId="30" xfId="0" applyFill="1" applyBorder="1" applyAlignment="1">
      <alignment horizontal="center" wrapText="1"/>
    </xf>
    <xf numFmtId="0" fontId="0" fillId="7" borderId="32" xfId="0" applyFill="1" applyBorder="1" applyAlignment="1">
      <alignment horizontal="center" wrapText="1"/>
    </xf>
    <xf numFmtId="0" fontId="0" fillId="7" borderId="14" xfId="0" applyFill="1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30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0" fillId="0" borderId="20" xfId="0" applyBorder="1" applyAlignment="1">
      <alignment horizontal="left"/>
    </xf>
    <xf numFmtId="0" fontId="0" fillId="2" borderId="8" xfId="0" applyFill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0" fontId="0" fillId="0" borderId="3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vertical="top"/>
    </xf>
    <xf numFmtId="0" fontId="0" fillId="0" borderId="43" xfId="0" applyBorder="1" applyAlignment="1">
      <alignment horizontal="center" vertical="center"/>
    </xf>
    <xf numFmtId="0" fontId="0" fillId="0" borderId="15" xfId="0" applyBorder="1" applyAlignment="1">
      <alignment wrapText="1"/>
    </xf>
    <xf numFmtId="0" fontId="0" fillId="0" borderId="15" xfId="0" applyBorder="1" applyAlignment="1">
      <alignment horizontal="center" vertical="top" wrapText="1"/>
    </xf>
    <xf numFmtId="0" fontId="0" fillId="7" borderId="15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/>
    </xf>
    <xf numFmtId="0" fontId="0" fillId="7" borderId="43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0" fillId="7" borderId="15" xfId="0" applyFill="1" applyBorder="1" applyAlignment="1">
      <alignment horizontal="center" wrapText="1"/>
    </xf>
    <xf numFmtId="0" fontId="0" fillId="0" borderId="1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7" borderId="15" xfId="0" applyFill="1" applyBorder="1" applyAlignment="1">
      <alignment horizontal="left" wrapText="1"/>
    </xf>
    <xf numFmtId="0" fontId="0" fillId="7" borderId="15" xfId="0" applyFill="1" applyBorder="1" applyAlignment="1">
      <alignment horizontal="left"/>
    </xf>
    <xf numFmtId="0" fontId="1" fillId="0" borderId="8" xfId="0" applyFont="1" applyBorder="1" applyAlignment="1">
      <alignment horizontal="center" vertical="top" wrapText="1"/>
    </xf>
    <xf numFmtId="0" fontId="0" fillId="6" borderId="15" xfId="0" applyFill="1" applyBorder="1" applyAlignment="1">
      <alignment vertical="center" wrapText="1"/>
    </xf>
    <xf numFmtId="0" fontId="1" fillId="0" borderId="15" xfId="0" applyFont="1" applyBorder="1" applyAlignment="1">
      <alignment horizontal="center" vertical="top" wrapText="1"/>
    </xf>
  </cellXfs>
  <cellStyles count="2">
    <cellStyle name="Normale" xfId="0" builtinId="0"/>
    <cellStyle name="Testo descrittivo 2" xfId="1"/>
  </cellStyles>
  <dxfs count="3">
    <dxf>
      <border outline="0">
        <left style="medium">
          <color auto="1"/>
        </left>
        <right style="thin">
          <color auto="1"/>
        </right>
        <top style="medium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CECE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1" name="Tabella1" displayName="Tabella1" ref="O43:O50" totalsRowShown="0" headerRowDxfId="2" headerRowBorderDxfId="1" tableBorderDxfId="0">
  <autoFilter ref="O43:O50"/>
  <tableColumns count="1">
    <tableColumn id="1" name="lunedì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zoomScaleNormal="100" workbookViewId="0">
      <pane xSplit="2" ySplit="2" topLeftCell="C9" activePane="bottomRight" state="frozen"/>
      <selection pane="topRight" activeCell="O1" sqref="O1"/>
      <selection pane="bottomLeft" activeCell="A29" sqref="A29"/>
      <selection pane="bottomRight" activeCell="W24" sqref="W24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19.5703125" customWidth="1"/>
    <col min="5" max="5" width="11.5703125" customWidth="1"/>
    <col min="6" max="6" width="7.140625" customWidth="1"/>
    <col min="8" max="8" width="7.140625" customWidth="1"/>
    <col min="9" max="9" width="8.140625" customWidth="1"/>
    <col min="10" max="10" width="6.85546875" customWidth="1"/>
    <col min="11" max="12" width="11.5703125" customWidth="1"/>
    <col min="13" max="13" width="5.85546875" customWidth="1"/>
    <col min="14" max="14" width="7.85546875" customWidth="1"/>
    <col min="15" max="15" width="9.85546875" customWidth="1"/>
    <col min="16" max="16" width="24.85546875" customWidth="1"/>
    <col min="17" max="17" width="13.42578125" customWidth="1"/>
    <col min="18" max="18" width="15.5703125" customWidth="1"/>
    <col min="19" max="19" width="6.42578125" customWidth="1"/>
    <col min="20" max="20" width="17" customWidth="1"/>
    <col min="21" max="21" width="16.42578125" customWidth="1"/>
    <col min="22" max="22" width="17.5703125" customWidth="1"/>
  </cols>
  <sheetData>
    <row r="1" spans="1:22" ht="39.75" customHeight="1" x14ac:dyDescent="0.25">
      <c r="A1" s="1" t="s">
        <v>0</v>
      </c>
      <c r="B1" s="2" t="s">
        <v>1</v>
      </c>
      <c r="C1" s="3" t="s">
        <v>2</v>
      </c>
      <c r="D1" s="4"/>
      <c r="E1" s="3" t="s">
        <v>3</v>
      </c>
      <c r="F1" s="5"/>
      <c r="G1" s="5"/>
      <c r="H1" s="5"/>
      <c r="I1" s="5"/>
      <c r="J1" s="4"/>
      <c r="K1" s="6" t="s">
        <v>4</v>
      </c>
      <c r="L1" s="7"/>
      <c r="M1" s="3" t="s">
        <v>5</v>
      </c>
      <c r="N1" s="4"/>
      <c r="O1" s="3" t="s">
        <v>6</v>
      </c>
      <c r="P1" s="8"/>
      <c r="Q1" s="2" t="s">
        <v>7</v>
      </c>
      <c r="R1" s="2" t="s">
        <v>8</v>
      </c>
      <c r="S1" s="6" t="s">
        <v>9</v>
      </c>
      <c r="T1" s="7"/>
      <c r="U1" s="9" t="s">
        <v>10</v>
      </c>
      <c r="V1" s="9" t="s">
        <v>11</v>
      </c>
    </row>
    <row r="2" spans="1:22" ht="49.5" customHeight="1" x14ac:dyDescent="0.25">
      <c r="A2" s="10"/>
      <c r="B2" s="1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1"/>
      <c r="R2" s="11"/>
      <c r="S2" s="21" t="s">
        <v>20</v>
      </c>
      <c r="T2" s="17" t="s">
        <v>24</v>
      </c>
      <c r="U2" s="22"/>
      <c r="V2" s="22"/>
    </row>
    <row r="3" spans="1:22" ht="14.45" customHeight="1" x14ac:dyDescent="0.25">
      <c r="A3" s="177">
        <v>1</v>
      </c>
      <c r="B3" s="178" t="s">
        <v>25</v>
      </c>
      <c r="C3" s="23" t="s">
        <v>26</v>
      </c>
      <c r="D3" s="24">
        <v>383</v>
      </c>
      <c r="E3" s="23">
        <v>0</v>
      </c>
      <c r="F3" s="25">
        <v>0</v>
      </c>
      <c r="G3" s="25"/>
      <c r="H3" s="25">
        <v>0</v>
      </c>
      <c r="I3" s="25">
        <v>383</v>
      </c>
      <c r="J3" s="26">
        <v>100</v>
      </c>
      <c r="K3" s="23">
        <v>362</v>
      </c>
      <c r="L3" s="26">
        <v>21</v>
      </c>
      <c r="M3" s="23" t="s">
        <v>27</v>
      </c>
      <c r="N3" s="26">
        <v>9</v>
      </c>
      <c r="O3" s="23" t="s">
        <v>28</v>
      </c>
      <c r="P3" s="27" t="s">
        <v>29</v>
      </c>
      <c r="Q3" s="28"/>
      <c r="R3" s="28"/>
      <c r="S3" s="29" t="s">
        <v>30</v>
      </c>
      <c r="T3" s="30"/>
      <c r="U3" s="29" t="s">
        <v>30</v>
      </c>
      <c r="V3" s="28"/>
    </row>
    <row r="4" spans="1:22" ht="15" customHeight="1" x14ac:dyDescent="0.25">
      <c r="A4" s="177"/>
      <c r="B4" s="178"/>
      <c r="C4" s="31" t="s">
        <v>31</v>
      </c>
      <c r="D4" s="32">
        <v>165</v>
      </c>
      <c r="E4" s="31">
        <v>0</v>
      </c>
      <c r="F4" s="25">
        <v>0</v>
      </c>
      <c r="G4" s="33">
        <v>10</v>
      </c>
      <c r="H4" s="25">
        <v>6.0606060609999997</v>
      </c>
      <c r="I4" s="33">
        <v>155</v>
      </c>
      <c r="J4" s="26">
        <v>93.939393940000002</v>
      </c>
      <c r="K4" s="31">
        <v>134</v>
      </c>
      <c r="L4" s="32">
        <v>26</v>
      </c>
      <c r="M4" s="31" t="s">
        <v>32</v>
      </c>
      <c r="N4" s="32">
        <v>0</v>
      </c>
      <c r="O4" s="31" t="s">
        <v>33</v>
      </c>
      <c r="P4" s="34" t="s">
        <v>34</v>
      </c>
      <c r="Q4" s="28"/>
      <c r="R4" s="28"/>
      <c r="S4" s="29"/>
      <c r="T4" s="30"/>
      <c r="U4" s="29"/>
      <c r="V4" s="28"/>
    </row>
    <row r="5" spans="1:22" ht="15" customHeight="1" x14ac:dyDescent="0.25">
      <c r="A5" s="177"/>
      <c r="B5" s="178"/>
      <c r="C5" s="31" t="s">
        <v>35</v>
      </c>
      <c r="D5" s="32">
        <v>15</v>
      </c>
      <c r="E5" s="31">
        <v>0</v>
      </c>
      <c r="F5" s="25">
        <v>0</v>
      </c>
      <c r="G5" s="33"/>
      <c r="H5" s="25">
        <v>0</v>
      </c>
      <c r="I5" s="33">
        <v>15</v>
      </c>
      <c r="J5" s="26">
        <v>100</v>
      </c>
      <c r="K5" s="31">
        <v>15</v>
      </c>
      <c r="L5" s="32">
        <v>0</v>
      </c>
      <c r="M5" s="31" t="s">
        <v>32</v>
      </c>
      <c r="N5" s="32">
        <v>0</v>
      </c>
      <c r="O5" s="23" t="s">
        <v>36</v>
      </c>
      <c r="P5" s="34" t="s">
        <v>37</v>
      </c>
      <c r="Q5" s="28"/>
      <c r="R5" s="28"/>
      <c r="S5" s="29"/>
      <c r="T5" s="30"/>
      <c r="U5" s="29"/>
      <c r="V5" s="28"/>
    </row>
    <row r="6" spans="1:22" ht="15" customHeight="1" x14ac:dyDescent="0.25">
      <c r="A6" s="177"/>
      <c r="B6" s="178"/>
      <c r="C6" s="31" t="s">
        <v>38</v>
      </c>
      <c r="D6" s="32">
        <v>0</v>
      </c>
      <c r="E6" s="31">
        <v>0</v>
      </c>
      <c r="F6" s="25">
        <v>0</v>
      </c>
      <c r="G6" s="33"/>
      <c r="H6" s="25">
        <v>0</v>
      </c>
      <c r="I6" s="33"/>
      <c r="J6" s="26">
        <v>0</v>
      </c>
      <c r="K6" s="31">
        <v>0</v>
      </c>
      <c r="L6" s="32">
        <v>0</v>
      </c>
      <c r="M6" s="31" t="s">
        <v>32</v>
      </c>
      <c r="N6" s="32">
        <v>0</v>
      </c>
      <c r="O6" s="31" t="s">
        <v>39</v>
      </c>
      <c r="P6" s="34" t="s">
        <v>40</v>
      </c>
      <c r="Q6" s="28"/>
      <c r="R6" s="28"/>
      <c r="S6" s="29"/>
      <c r="T6" s="30"/>
      <c r="U6" s="29"/>
      <c r="V6" s="28"/>
    </row>
    <row r="7" spans="1:22" ht="15" customHeight="1" x14ac:dyDescent="0.25">
      <c r="A7" s="177"/>
      <c r="B7" s="178"/>
      <c r="C7" s="35"/>
      <c r="D7" s="36"/>
      <c r="E7" s="35"/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34" t="s">
        <v>40</v>
      </c>
      <c r="Q7" s="28"/>
      <c r="R7" s="28"/>
      <c r="S7" s="29"/>
      <c r="T7" s="30"/>
      <c r="U7" s="29"/>
      <c r="V7" s="28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28"/>
      <c r="R8" s="28"/>
      <c r="S8" s="29"/>
      <c r="T8" s="30"/>
      <c r="U8" s="29"/>
      <c r="V8" s="28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8"/>
      <c r="R9" s="28"/>
      <c r="S9" s="29"/>
      <c r="T9" s="30"/>
      <c r="U9" s="29"/>
      <c r="V9" s="28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48"/>
      <c r="R10" s="48"/>
      <c r="S10" s="49"/>
      <c r="T10" s="50"/>
      <c r="U10" s="49"/>
      <c r="V10" s="48"/>
    </row>
    <row r="11" spans="1:22" ht="45.6" customHeight="1" x14ac:dyDescent="0.25">
      <c r="A11" s="177"/>
      <c r="B11" s="178" t="s">
        <v>44</v>
      </c>
      <c r="C11" s="51" t="s">
        <v>26</v>
      </c>
      <c r="D11" s="52">
        <v>262</v>
      </c>
      <c r="E11" s="51">
        <v>0</v>
      </c>
      <c r="F11" s="53">
        <v>0</v>
      </c>
      <c r="G11" s="53">
        <v>0</v>
      </c>
      <c r="H11" s="53">
        <v>0</v>
      </c>
      <c r="I11" s="53">
        <v>262</v>
      </c>
      <c r="J11" s="52">
        <v>100</v>
      </c>
      <c r="K11" s="51">
        <v>246</v>
      </c>
      <c r="L11" s="52">
        <v>16</v>
      </c>
      <c r="M11" s="51" t="s">
        <v>27</v>
      </c>
      <c r="N11" s="52">
        <v>92</v>
      </c>
      <c r="O11" s="51" t="s">
        <v>28</v>
      </c>
      <c r="P11" s="54" t="s">
        <v>45</v>
      </c>
      <c r="Q11" s="55"/>
      <c r="R11" s="179" t="s">
        <v>46</v>
      </c>
      <c r="S11" s="56" t="s">
        <v>30</v>
      </c>
      <c r="T11" s="57"/>
      <c r="U11" s="56" t="s">
        <v>30</v>
      </c>
      <c r="V11" s="55"/>
    </row>
    <row r="12" spans="1:22" ht="15" customHeight="1" x14ac:dyDescent="0.25">
      <c r="A12" s="177"/>
      <c r="B12" s="178"/>
      <c r="C12" s="31" t="s">
        <v>31</v>
      </c>
      <c r="D12" s="32">
        <v>216</v>
      </c>
      <c r="E12" s="31">
        <v>54</v>
      </c>
      <c r="F12" s="33">
        <v>25</v>
      </c>
      <c r="G12" s="33">
        <v>0</v>
      </c>
      <c r="H12" s="33">
        <v>0</v>
      </c>
      <c r="I12" s="33">
        <v>216</v>
      </c>
      <c r="J12" s="32">
        <v>100</v>
      </c>
      <c r="K12" s="31">
        <v>154</v>
      </c>
      <c r="L12" s="32">
        <v>62</v>
      </c>
      <c r="M12" s="31" t="s">
        <v>27</v>
      </c>
      <c r="N12" s="32">
        <v>37</v>
      </c>
      <c r="O12" s="31" t="s">
        <v>33</v>
      </c>
      <c r="P12" s="34" t="s">
        <v>47</v>
      </c>
      <c r="Q12" s="28"/>
      <c r="R12" s="179"/>
      <c r="S12" s="29"/>
      <c r="T12" s="30"/>
      <c r="U12" s="29"/>
      <c r="V12" s="28"/>
    </row>
    <row r="13" spans="1:22" ht="15" customHeight="1" x14ac:dyDescent="0.25">
      <c r="A13" s="177"/>
      <c r="B13" s="178"/>
      <c r="C13" s="31" t="s">
        <v>35</v>
      </c>
      <c r="D13" s="32">
        <v>167</v>
      </c>
      <c r="E13" s="31">
        <v>0</v>
      </c>
      <c r="F13" s="33">
        <v>0</v>
      </c>
      <c r="G13" s="33">
        <v>15</v>
      </c>
      <c r="H13" s="33">
        <v>8.9820359280000002</v>
      </c>
      <c r="I13" s="33">
        <v>152</v>
      </c>
      <c r="J13" s="32">
        <v>91.017964070000005</v>
      </c>
      <c r="K13" s="31">
        <v>147</v>
      </c>
      <c r="L13" s="32">
        <v>20</v>
      </c>
      <c r="M13" s="31" t="s">
        <v>27</v>
      </c>
      <c r="N13" s="32">
        <v>78</v>
      </c>
      <c r="O13" s="23" t="s">
        <v>36</v>
      </c>
      <c r="P13" s="34" t="s">
        <v>48</v>
      </c>
      <c r="Q13" s="28"/>
      <c r="R13" s="179"/>
      <c r="S13" s="29"/>
      <c r="T13" s="30"/>
      <c r="U13" s="29"/>
      <c r="V13" s="28"/>
    </row>
    <row r="14" spans="1:22" ht="15" customHeight="1" x14ac:dyDescent="0.25">
      <c r="A14" s="177"/>
      <c r="B14" s="178"/>
      <c r="C14" s="31" t="s">
        <v>38</v>
      </c>
      <c r="D14" s="32">
        <v>65</v>
      </c>
      <c r="E14" s="31">
        <v>0</v>
      </c>
      <c r="F14" s="33">
        <v>0</v>
      </c>
      <c r="G14" s="33">
        <v>0</v>
      </c>
      <c r="H14" s="33">
        <v>0</v>
      </c>
      <c r="I14" s="33">
        <v>65</v>
      </c>
      <c r="J14" s="32">
        <v>100</v>
      </c>
      <c r="K14" s="31">
        <v>59</v>
      </c>
      <c r="L14" s="32">
        <v>6</v>
      </c>
      <c r="M14" s="31" t="s">
        <v>27</v>
      </c>
      <c r="N14" s="32">
        <v>8</v>
      </c>
      <c r="O14" s="31" t="s">
        <v>39</v>
      </c>
      <c r="P14" s="34" t="s">
        <v>49</v>
      </c>
      <c r="Q14" s="28"/>
      <c r="R14" s="179"/>
      <c r="S14" s="29"/>
      <c r="T14" s="30"/>
      <c r="U14" s="29"/>
      <c r="V14" s="28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50</v>
      </c>
      <c r="Q15" s="28"/>
      <c r="R15" s="179"/>
      <c r="S15" s="29"/>
      <c r="T15" s="30"/>
      <c r="U15" s="29"/>
      <c r="V15" s="28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8"/>
      <c r="R16" s="179"/>
      <c r="S16" s="29"/>
      <c r="T16" s="30"/>
      <c r="U16" s="29"/>
      <c r="V16" s="28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8"/>
      <c r="R17" s="179"/>
      <c r="S17" s="29"/>
      <c r="T17" s="30"/>
      <c r="U17" s="29"/>
      <c r="V17" s="28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48"/>
      <c r="R18" s="179"/>
      <c r="S18" s="49"/>
      <c r="T18" s="50"/>
      <c r="U18" s="49"/>
      <c r="V18" s="48"/>
    </row>
    <row r="19" spans="1:22" ht="36" customHeight="1" x14ac:dyDescent="0.25">
      <c r="A19" s="177"/>
      <c r="B19" s="178" t="s">
        <v>51</v>
      </c>
      <c r="C19" s="51" t="s">
        <v>26</v>
      </c>
      <c r="D19" s="52">
        <v>318</v>
      </c>
      <c r="E19" s="51">
        <v>0</v>
      </c>
      <c r="F19" s="53">
        <v>0</v>
      </c>
      <c r="G19" s="53">
        <v>0</v>
      </c>
      <c r="H19" s="53">
        <v>0</v>
      </c>
      <c r="I19" s="53">
        <v>318</v>
      </c>
      <c r="J19" s="52">
        <v>100</v>
      </c>
      <c r="K19" s="51">
        <v>300</v>
      </c>
      <c r="L19" s="52">
        <v>18</v>
      </c>
      <c r="M19" s="51" t="s">
        <v>27</v>
      </c>
      <c r="N19" s="52">
        <v>19</v>
      </c>
      <c r="O19" s="51" t="s">
        <v>28</v>
      </c>
      <c r="P19" s="54" t="s">
        <v>52</v>
      </c>
      <c r="Q19" s="55"/>
      <c r="R19" s="179" t="s">
        <v>53</v>
      </c>
      <c r="S19" s="56" t="s">
        <v>30</v>
      </c>
      <c r="T19" s="57"/>
      <c r="U19" s="56" t="s">
        <v>54</v>
      </c>
      <c r="V19" s="55"/>
    </row>
    <row r="20" spans="1:22" ht="15" customHeight="1" x14ac:dyDescent="0.25">
      <c r="A20" s="177"/>
      <c r="B20" s="178"/>
      <c r="C20" s="31" t="s">
        <v>31</v>
      </c>
      <c r="D20" s="32">
        <v>188</v>
      </c>
      <c r="E20" s="31">
        <v>20</v>
      </c>
      <c r="F20" s="33">
        <v>10.638297870000001</v>
      </c>
      <c r="G20" s="33">
        <v>0</v>
      </c>
      <c r="H20" s="33">
        <v>0</v>
      </c>
      <c r="I20" s="33">
        <v>168</v>
      </c>
      <c r="J20" s="32">
        <v>89.361702129999998</v>
      </c>
      <c r="K20" s="31">
        <v>170</v>
      </c>
      <c r="L20" s="32">
        <v>18</v>
      </c>
      <c r="M20" s="31" t="s">
        <v>55</v>
      </c>
      <c r="N20" s="32">
        <v>16</v>
      </c>
      <c r="O20" s="31" t="s">
        <v>33</v>
      </c>
      <c r="P20" s="34" t="s">
        <v>56</v>
      </c>
      <c r="Q20" s="28"/>
      <c r="R20" s="179"/>
      <c r="S20" s="29"/>
      <c r="T20" s="30"/>
      <c r="U20" s="29"/>
      <c r="V20" s="28"/>
    </row>
    <row r="21" spans="1:22" ht="15" customHeight="1" x14ac:dyDescent="0.25">
      <c r="A21" s="177"/>
      <c r="B21" s="178"/>
      <c r="C21" s="31" t="s">
        <v>35</v>
      </c>
      <c r="D21" s="32">
        <v>36</v>
      </c>
      <c r="E21" s="31">
        <v>0</v>
      </c>
      <c r="F21" s="33">
        <v>0</v>
      </c>
      <c r="G21" s="33">
        <v>0</v>
      </c>
      <c r="H21" s="33">
        <v>0</v>
      </c>
      <c r="I21" s="33">
        <v>36</v>
      </c>
      <c r="J21" s="32">
        <v>100</v>
      </c>
      <c r="K21" s="31">
        <v>35</v>
      </c>
      <c r="L21" s="32">
        <v>1</v>
      </c>
      <c r="M21" s="31" t="s">
        <v>55</v>
      </c>
      <c r="N21" s="32">
        <v>4</v>
      </c>
      <c r="O21" s="23" t="s">
        <v>36</v>
      </c>
      <c r="P21" s="34" t="s">
        <v>56</v>
      </c>
      <c r="Q21" s="28"/>
      <c r="R21" s="179"/>
      <c r="S21" s="29"/>
      <c r="T21" s="30"/>
      <c r="U21" s="29"/>
      <c r="V21" s="28"/>
    </row>
    <row r="22" spans="1:22" ht="15" customHeight="1" x14ac:dyDescent="0.25">
      <c r="A22" s="177"/>
      <c r="B22" s="178"/>
      <c r="C22" s="31" t="s">
        <v>38</v>
      </c>
      <c r="D22" s="32">
        <v>13</v>
      </c>
      <c r="E22" s="31">
        <v>0</v>
      </c>
      <c r="F22" s="33">
        <v>0</v>
      </c>
      <c r="G22" s="33">
        <v>0</v>
      </c>
      <c r="H22" s="33">
        <v>0</v>
      </c>
      <c r="I22" s="33">
        <v>13</v>
      </c>
      <c r="J22" s="32">
        <v>100</v>
      </c>
      <c r="K22" s="31">
        <v>10</v>
      </c>
      <c r="L22" s="32">
        <v>3</v>
      </c>
      <c r="M22" s="31" t="s">
        <v>55</v>
      </c>
      <c r="N22" s="32">
        <v>1</v>
      </c>
      <c r="O22" s="31" t="s">
        <v>39</v>
      </c>
      <c r="P22" s="34" t="s">
        <v>52</v>
      </c>
      <c r="Q22" s="28"/>
      <c r="R22" s="179"/>
      <c r="S22" s="29"/>
      <c r="T22" s="30"/>
      <c r="U22" s="29"/>
      <c r="V22" s="28"/>
    </row>
    <row r="23" spans="1:22" ht="15" customHeight="1" x14ac:dyDescent="0.25">
      <c r="A23" s="177"/>
      <c r="B23" s="178"/>
      <c r="C23" s="35"/>
      <c r="D23" s="36"/>
      <c r="E23" s="35"/>
      <c r="F23" s="37"/>
      <c r="G23" s="37"/>
      <c r="H23" s="37"/>
      <c r="I23" s="37"/>
      <c r="J23" s="36"/>
      <c r="K23" s="35"/>
      <c r="L23" s="36"/>
      <c r="M23" s="35"/>
      <c r="N23" s="36"/>
      <c r="O23" s="23" t="s">
        <v>41</v>
      </c>
      <c r="P23" s="34" t="s">
        <v>52</v>
      </c>
      <c r="Q23" s="28"/>
      <c r="R23" s="179"/>
      <c r="S23" s="29"/>
      <c r="T23" s="30"/>
      <c r="U23" s="29"/>
      <c r="V23" s="28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/>
      <c r="Q24" s="28"/>
      <c r="R24" s="179"/>
      <c r="S24" s="29"/>
      <c r="T24" s="30"/>
      <c r="U24" s="29"/>
      <c r="V24" s="28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34"/>
      <c r="Q25" s="28"/>
      <c r="R25" s="179"/>
      <c r="S25" s="29"/>
      <c r="T25" s="30"/>
      <c r="U25" s="29"/>
      <c r="V25" s="28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48"/>
      <c r="R26" s="179"/>
      <c r="S26" s="49"/>
      <c r="T26" s="50"/>
      <c r="U26" s="49"/>
      <c r="V26" s="48"/>
    </row>
    <row r="27" spans="1:22" ht="15" customHeight="1" x14ac:dyDescent="0.25">
      <c r="A27" s="177"/>
      <c r="B27" s="178" t="s">
        <v>57</v>
      </c>
      <c r="C27" s="51" t="s">
        <v>26</v>
      </c>
      <c r="D27" s="52">
        <v>349</v>
      </c>
      <c r="E27" s="51">
        <v>0</v>
      </c>
      <c r="F27" s="53">
        <v>0</v>
      </c>
      <c r="G27" s="53">
        <v>0</v>
      </c>
      <c r="H27" s="53">
        <v>0</v>
      </c>
      <c r="I27" s="53">
        <v>349</v>
      </c>
      <c r="J27" s="52">
        <v>100</v>
      </c>
      <c r="K27" s="51">
        <v>345</v>
      </c>
      <c r="L27" s="52">
        <v>4</v>
      </c>
      <c r="M27" s="51" t="s">
        <v>55</v>
      </c>
      <c r="N27" s="52">
        <v>13</v>
      </c>
      <c r="O27" s="51" t="s">
        <v>28</v>
      </c>
      <c r="P27" s="54" t="s">
        <v>58</v>
      </c>
      <c r="Q27" s="55"/>
      <c r="R27" s="55"/>
      <c r="S27" s="56" t="s">
        <v>30</v>
      </c>
      <c r="T27" s="57"/>
      <c r="U27" s="56" t="s">
        <v>30</v>
      </c>
      <c r="V27" s="55"/>
    </row>
    <row r="28" spans="1:22" ht="15" customHeight="1" x14ac:dyDescent="0.25">
      <c r="A28" s="177"/>
      <c r="B28" s="178"/>
      <c r="C28" s="31" t="s">
        <v>31</v>
      </c>
      <c r="D28" s="32">
        <v>28</v>
      </c>
      <c r="E28" s="31">
        <v>0</v>
      </c>
      <c r="F28" s="33">
        <v>0</v>
      </c>
      <c r="G28" s="33">
        <v>0</v>
      </c>
      <c r="H28" s="33">
        <v>0</v>
      </c>
      <c r="I28" s="33">
        <v>28</v>
      </c>
      <c r="J28" s="32">
        <v>100</v>
      </c>
      <c r="K28" s="31">
        <v>25</v>
      </c>
      <c r="L28" s="32">
        <v>3</v>
      </c>
      <c r="M28" s="31" t="s">
        <v>55</v>
      </c>
      <c r="N28" s="32">
        <v>6</v>
      </c>
      <c r="O28" s="31" t="s">
        <v>33</v>
      </c>
      <c r="P28" s="34" t="s">
        <v>52</v>
      </c>
      <c r="Q28" s="28"/>
      <c r="R28" s="28"/>
      <c r="S28" s="29"/>
      <c r="T28" s="30"/>
      <c r="U28" s="29"/>
      <c r="V28" s="28"/>
    </row>
    <row r="29" spans="1:22" ht="15" customHeight="1" x14ac:dyDescent="0.25">
      <c r="A29" s="177"/>
      <c r="B29" s="178"/>
      <c r="C29" s="31" t="s">
        <v>35</v>
      </c>
      <c r="D29" s="32">
        <v>82</v>
      </c>
      <c r="E29" s="31">
        <v>0</v>
      </c>
      <c r="F29" s="33">
        <v>0</v>
      </c>
      <c r="G29" s="33">
        <v>0</v>
      </c>
      <c r="H29" s="33">
        <v>0</v>
      </c>
      <c r="I29" s="33">
        <v>82</v>
      </c>
      <c r="J29" s="32">
        <v>100</v>
      </c>
      <c r="K29" s="31">
        <v>80</v>
      </c>
      <c r="L29" s="32">
        <v>2</v>
      </c>
      <c r="M29" s="31" t="s">
        <v>55</v>
      </c>
      <c r="N29" s="32">
        <v>3</v>
      </c>
      <c r="O29" s="23" t="s">
        <v>36</v>
      </c>
      <c r="P29" s="34" t="s">
        <v>52</v>
      </c>
      <c r="Q29" s="28"/>
      <c r="R29" s="28"/>
      <c r="S29" s="29"/>
      <c r="T29" s="30"/>
      <c r="U29" s="29"/>
      <c r="V29" s="28"/>
    </row>
    <row r="30" spans="1:22" ht="15" customHeight="1" x14ac:dyDescent="0.25">
      <c r="A30" s="177"/>
      <c r="B30" s="178"/>
      <c r="C30" s="31" t="s">
        <v>38</v>
      </c>
      <c r="D30" s="32">
        <v>10</v>
      </c>
      <c r="E30" s="31">
        <v>0</v>
      </c>
      <c r="F30" s="33">
        <v>0</v>
      </c>
      <c r="G30" s="33">
        <v>0</v>
      </c>
      <c r="H30" s="33">
        <v>0</v>
      </c>
      <c r="I30" s="33">
        <v>10</v>
      </c>
      <c r="J30" s="32">
        <v>100</v>
      </c>
      <c r="K30" s="31">
        <v>10</v>
      </c>
      <c r="L30" s="32">
        <v>0</v>
      </c>
      <c r="M30" s="31" t="s">
        <v>55</v>
      </c>
      <c r="N30" s="32">
        <v>1</v>
      </c>
      <c r="O30" s="31" t="s">
        <v>39</v>
      </c>
      <c r="P30" s="34" t="s">
        <v>58</v>
      </c>
      <c r="Q30" s="28"/>
      <c r="R30" s="28"/>
      <c r="S30" s="29"/>
      <c r="T30" s="30"/>
      <c r="U30" s="29"/>
      <c r="V30" s="28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34" t="s">
        <v>52</v>
      </c>
      <c r="Q31" s="28"/>
      <c r="R31" s="28"/>
      <c r="S31" s="29"/>
      <c r="T31" s="30"/>
      <c r="U31" s="29"/>
      <c r="V31" s="28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34"/>
      <c r="Q32" s="28"/>
      <c r="R32" s="28"/>
      <c r="S32" s="29"/>
      <c r="T32" s="30"/>
      <c r="U32" s="29"/>
      <c r="V32" s="28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59"/>
      <c r="Q33" s="28"/>
      <c r="R33" s="28"/>
      <c r="S33" s="29"/>
      <c r="T33" s="30"/>
      <c r="U33" s="29"/>
      <c r="V33" s="28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48"/>
      <c r="R34" s="48"/>
      <c r="S34" s="49"/>
      <c r="T34" s="50"/>
      <c r="U34" s="49"/>
      <c r="V34" s="48"/>
    </row>
  </sheetData>
  <mergeCells count="7">
    <mergeCell ref="A3:A34"/>
    <mergeCell ref="B3:B10"/>
    <mergeCell ref="B11:B18"/>
    <mergeCell ref="R11:R18"/>
    <mergeCell ref="B19:B26"/>
    <mergeCell ref="R19:R26"/>
    <mergeCell ref="B27:B34"/>
  </mergeCells>
  <pageMargins left="0.7" right="0.7" top="0.75" bottom="0.75" header="0.51180555555555496" footer="0.51180555555555496"/>
  <pageSetup paperSize="8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zoomScaleNormal="100" workbookViewId="0">
      <selection activeCell="R3" sqref="R3:R10"/>
    </sheetView>
  </sheetViews>
  <sheetFormatPr defaultColWidth="8.5703125" defaultRowHeight="15" x14ac:dyDescent="0.25"/>
  <cols>
    <col min="1" max="1" width="10.5703125" customWidth="1"/>
    <col min="2" max="2" width="16" customWidth="1"/>
    <col min="3" max="3" width="19.85546875" customWidth="1"/>
    <col min="6" max="6" width="7.5703125" customWidth="1"/>
    <col min="7" max="7" width="9" customWidth="1"/>
    <col min="8" max="8" width="9.140625" customWidth="1"/>
    <col min="9" max="9" width="9" customWidth="1"/>
    <col min="10" max="10" width="10.5703125" customWidth="1"/>
    <col min="11" max="11" width="9.5703125" customWidth="1"/>
    <col min="12" max="12" width="10.42578125" customWidth="1"/>
    <col min="13" max="13" width="6" customWidth="1"/>
    <col min="14" max="14" width="9.42578125" customWidth="1"/>
    <col min="15" max="15" width="9.5703125" customWidth="1"/>
    <col min="16" max="16" width="17.5703125" customWidth="1"/>
    <col min="17" max="17" width="13.5703125" customWidth="1"/>
    <col min="18" max="18" width="16.140625" customWidth="1"/>
    <col min="19" max="19" width="6" customWidth="1"/>
    <col min="20" max="20" width="16.5703125" customWidth="1"/>
    <col min="21" max="21" width="15.42578125" customWidth="1"/>
    <col min="22" max="22" width="15.85546875" customWidth="1"/>
  </cols>
  <sheetData>
    <row r="1" spans="1:22" ht="38.2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8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2</v>
      </c>
      <c r="B3" s="184" t="s">
        <v>59</v>
      </c>
      <c r="C3" s="62" t="s">
        <v>26</v>
      </c>
      <c r="D3" s="63"/>
      <c r="E3" s="62"/>
      <c r="F3" s="64" t="e">
        <f>(E3*100)/D3</f>
        <v>#DIV/0!</v>
      </c>
      <c r="G3" s="64"/>
      <c r="H3" s="64" t="e">
        <f>(G3*100)/D3</f>
        <v>#DIV/0!</v>
      </c>
      <c r="I3" s="64"/>
      <c r="J3" s="65" t="e">
        <f>(I3*100)/D3</f>
        <v>#DIV/0!</v>
      </c>
      <c r="K3" s="62"/>
      <c r="L3" s="65"/>
      <c r="M3" s="62"/>
      <c r="N3" s="65"/>
      <c r="O3" s="62" t="s">
        <v>28</v>
      </c>
      <c r="P3" s="66"/>
      <c r="Q3" s="185"/>
      <c r="R3" s="186" t="s">
        <v>60</v>
      </c>
      <c r="S3" s="187" t="s">
        <v>32</v>
      </c>
      <c r="T3" s="188"/>
      <c r="U3" s="187" t="s">
        <v>32</v>
      </c>
      <c r="V3" s="189" t="s">
        <v>61</v>
      </c>
    </row>
    <row r="4" spans="1:22" ht="15" customHeight="1" x14ac:dyDescent="0.25">
      <c r="A4" s="177"/>
      <c r="B4" s="184"/>
      <c r="C4" s="67" t="s">
        <v>31</v>
      </c>
      <c r="D4" s="68"/>
      <c r="E4" s="67"/>
      <c r="F4" s="64" t="e">
        <f>(E4*100)/D4</f>
        <v>#DIV/0!</v>
      </c>
      <c r="G4" s="69"/>
      <c r="H4" s="64" t="e">
        <f>(G4*100)/D4</f>
        <v>#DIV/0!</v>
      </c>
      <c r="I4" s="69"/>
      <c r="J4" s="65" t="e">
        <f>(I4*100)/D4</f>
        <v>#DIV/0!</v>
      </c>
      <c r="K4" s="67"/>
      <c r="L4" s="68"/>
      <c r="M4" s="67"/>
      <c r="N4" s="68"/>
      <c r="O4" s="67" t="s">
        <v>33</v>
      </c>
      <c r="P4" s="70"/>
      <c r="Q4" s="185"/>
      <c r="R4" s="186"/>
      <c r="S4" s="187"/>
      <c r="T4" s="188"/>
      <c r="U4" s="187"/>
      <c r="V4" s="189"/>
    </row>
    <row r="5" spans="1:22" ht="15" customHeight="1" x14ac:dyDescent="0.25">
      <c r="A5" s="177"/>
      <c r="B5" s="184"/>
      <c r="C5" s="67" t="s">
        <v>35</v>
      </c>
      <c r="D5" s="68"/>
      <c r="E5" s="67"/>
      <c r="F5" s="64" t="e">
        <f>(E5*100)/D5</f>
        <v>#DIV/0!</v>
      </c>
      <c r="G5" s="69"/>
      <c r="H5" s="64" t="e">
        <f>(G5*100)/D5</f>
        <v>#DIV/0!</v>
      </c>
      <c r="I5" s="69"/>
      <c r="J5" s="65" t="e">
        <f>(I5*100)/D5</f>
        <v>#DIV/0!</v>
      </c>
      <c r="K5" s="67"/>
      <c r="L5" s="68"/>
      <c r="M5" s="67"/>
      <c r="N5" s="68"/>
      <c r="O5" s="62" t="s">
        <v>36</v>
      </c>
      <c r="P5" s="70"/>
      <c r="Q5" s="185"/>
      <c r="R5" s="186"/>
      <c r="S5" s="187"/>
      <c r="T5" s="188"/>
      <c r="U5" s="187"/>
      <c r="V5" s="189"/>
    </row>
    <row r="6" spans="1:22" ht="15" customHeight="1" x14ac:dyDescent="0.25">
      <c r="A6" s="177"/>
      <c r="B6" s="184"/>
      <c r="C6" s="67" t="s">
        <v>38</v>
      </c>
      <c r="D6" s="68"/>
      <c r="E6" s="67"/>
      <c r="F6" s="64" t="e">
        <f>(E6*100)/D6</f>
        <v>#DIV/0!</v>
      </c>
      <c r="G6" s="69"/>
      <c r="H6" s="64" t="e">
        <f>(G6*100)/D6</f>
        <v>#DIV/0!</v>
      </c>
      <c r="I6" s="69"/>
      <c r="J6" s="65" t="e">
        <f>(I6*100)/D6</f>
        <v>#DIV/0!</v>
      </c>
      <c r="K6" s="67"/>
      <c r="L6" s="68"/>
      <c r="M6" s="67"/>
      <c r="N6" s="68"/>
      <c r="O6" s="67" t="s">
        <v>39</v>
      </c>
      <c r="P6" s="70"/>
      <c r="Q6" s="185"/>
      <c r="R6" s="186"/>
      <c r="S6" s="187"/>
      <c r="T6" s="188"/>
      <c r="U6" s="187"/>
      <c r="V6" s="189"/>
    </row>
    <row r="7" spans="1:22" ht="15" customHeight="1" x14ac:dyDescent="0.25">
      <c r="A7" s="177"/>
      <c r="B7" s="184"/>
      <c r="C7" s="160"/>
      <c r="D7" s="161"/>
      <c r="E7" s="160"/>
      <c r="F7" s="162"/>
      <c r="G7" s="162"/>
      <c r="H7" s="162"/>
      <c r="I7" s="162"/>
      <c r="J7" s="161"/>
      <c r="K7" s="160"/>
      <c r="L7" s="161"/>
      <c r="M7" s="160"/>
      <c r="N7" s="161"/>
      <c r="O7" s="62" t="s">
        <v>41</v>
      </c>
      <c r="P7" s="70"/>
      <c r="Q7" s="185"/>
      <c r="R7" s="186"/>
      <c r="S7" s="187"/>
      <c r="T7" s="188"/>
      <c r="U7" s="187"/>
      <c r="V7" s="189"/>
    </row>
    <row r="8" spans="1:22" ht="15" customHeight="1" x14ac:dyDescent="0.25">
      <c r="A8" s="177"/>
      <c r="B8" s="184"/>
      <c r="C8" s="160"/>
      <c r="D8" s="161"/>
      <c r="E8" s="160"/>
      <c r="F8" s="162"/>
      <c r="G8" s="162"/>
      <c r="H8" s="162"/>
      <c r="I8" s="162"/>
      <c r="J8" s="161"/>
      <c r="K8" s="160"/>
      <c r="L8" s="161"/>
      <c r="M8" s="160"/>
      <c r="N8" s="161"/>
      <c r="O8" s="67" t="s">
        <v>42</v>
      </c>
      <c r="P8" s="70"/>
      <c r="Q8" s="185"/>
      <c r="R8" s="186"/>
      <c r="S8" s="187"/>
      <c r="T8" s="188"/>
      <c r="U8" s="187"/>
      <c r="V8" s="189"/>
    </row>
    <row r="9" spans="1:22" ht="15" customHeight="1" x14ac:dyDescent="0.25">
      <c r="A9" s="177"/>
      <c r="B9" s="184"/>
      <c r="C9" s="163"/>
      <c r="D9" s="164"/>
      <c r="E9" s="163"/>
      <c r="F9" s="165"/>
      <c r="G9" s="165"/>
      <c r="H9" s="165"/>
      <c r="I9" s="165"/>
      <c r="J9" s="164"/>
      <c r="K9" s="163"/>
      <c r="L9" s="164"/>
      <c r="M9" s="163"/>
      <c r="N9" s="164"/>
      <c r="O9" s="71" t="s">
        <v>43</v>
      </c>
      <c r="P9" s="72"/>
      <c r="Q9" s="185"/>
      <c r="R9" s="186"/>
      <c r="S9" s="187"/>
      <c r="T9" s="188"/>
      <c r="U9" s="187"/>
      <c r="V9" s="189"/>
    </row>
    <row r="10" spans="1:22" ht="15" customHeight="1" x14ac:dyDescent="0.25">
      <c r="A10" s="177"/>
      <c r="B10" s="184"/>
      <c r="C10" s="166"/>
      <c r="D10" s="167"/>
      <c r="E10" s="166"/>
      <c r="F10" s="168"/>
      <c r="G10" s="168"/>
      <c r="H10" s="168"/>
      <c r="I10" s="168"/>
      <c r="J10" s="167"/>
      <c r="K10" s="166"/>
      <c r="L10" s="167"/>
      <c r="M10" s="166"/>
      <c r="N10" s="167"/>
      <c r="O10" s="169"/>
      <c r="P10" s="170"/>
      <c r="Q10" s="185"/>
      <c r="R10" s="186"/>
      <c r="S10" s="187"/>
      <c r="T10" s="188"/>
      <c r="U10" s="187"/>
      <c r="V10" s="189"/>
    </row>
    <row r="11" spans="1:22" ht="15" customHeight="1" x14ac:dyDescent="0.25">
      <c r="A11" s="177"/>
      <c r="B11" s="178" t="s">
        <v>62</v>
      </c>
      <c r="C11" s="51" t="s">
        <v>26</v>
      </c>
      <c r="D11" s="52">
        <v>152</v>
      </c>
      <c r="E11" s="51">
        <v>0</v>
      </c>
      <c r="F11" s="53">
        <f>(E11*100)/D11</f>
        <v>0</v>
      </c>
      <c r="G11" s="53">
        <v>32</v>
      </c>
      <c r="H11" s="53">
        <f>(G11*100)/D11</f>
        <v>21.05263157894737</v>
      </c>
      <c r="I11" s="53">
        <v>120</v>
      </c>
      <c r="J11" s="52">
        <f>(I11*100)/D11</f>
        <v>78.94736842105263</v>
      </c>
      <c r="K11" s="51">
        <v>135</v>
      </c>
      <c r="L11" s="52">
        <v>17</v>
      </c>
      <c r="M11" s="51" t="s">
        <v>27</v>
      </c>
      <c r="N11" s="52">
        <v>237</v>
      </c>
      <c r="O11" s="51" t="s">
        <v>28</v>
      </c>
      <c r="P11" s="54" t="s">
        <v>63</v>
      </c>
      <c r="Q11" s="190" t="s">
        <v>64</v>
      </c>
      <c r="R11" s="191" t="s">
        <v>65</v>
      </c>
      <c r="S11" s="192" t="s">
        <v>32</v>
      </c>
      <c r="T11" s="193"/>
      <c r="U11" s="192" t="s">
        <v>32</v>
      </c>
      <c r="V11" s="179"/>
    </row>
    <row r="12" spans="1:22" ht="15" customHeight="1" x14ac:dyDescent="0.25">
      <c r="A12" s="177"/>
      <c r="B12" s="178"/>
      <c r="C12" s="31" t="s">
        <v>31</v>
      </c>
      <c r="D12" s="32">
        <v>48</v>
      </c>
      <c r="E12" s="31">
        <v>0</v>
      </c>
      <c r="F12" s="33">
        <f>(E12*100)/D12</f>
        <v>0</v>
      </c>
      <c r="G12" s="33">
        <v>19</v>
      </c>
      <c r="H12" s="33">
        <f>(G12*100)/D12</f>
        <v>39.583333333333336</v>
      </c>
      <c r="I12" s="33">
        <v>29</v>
      </c>
      <c r="J12" s="32">
        <f>(I12*100)/D12</f>
        <v>60.416666666666664</v>
      </c>
      <c r="K12" s="31">
        <v>44</v>
      </c>
      <c r="L12" s="32">
        <v>4</v>
      </c>
      <c r="M12" s="31" t="s">
        <v>27</v>
      </c>
      <c r="N12" s="32">
        <v>41</v>
      </c>
      <c r="O12" s="31" t="s">
        <v>33</v>
      </c>
      <c r="P12" s="34" t="s">
        <v>66</v>
      </c>
      <c r="Q12" s="190"/>
      <c r="R12" s="190"/>
      <c r="S12" s="192"/>
      <c r="T12" s="193"/>
      <c r="U12" s="192"/>
      <c r="V12" s="179"/>
    </row>
    <row r="13" spans="1:22" ht="15" customHeight="1" x14ac:dyDescent="0.25">
      <c r="A13" s="177"/>
      <c r="B13" s="178"/>
      <c r="C13" s="31" t="s">
        <v>35</v>
      </c>
      <c r="D13" s="32">
        <v>42</v>
      </c>
      <c r="E13" s="31">
        <v>0</v>
      </c>
      <c r="F13" s="33">
        <f>(E13*100)/D13</f>
        <v>0</v>
      </c>
      <c r="G13" s="33">
        <v>17</v>
      </c>
      <c r="H13" s="33">
        <f>(G13*100)/D13</f>
        <v>40.476190476190474</v>
      </c>
      <c r="I13" s="33">
        <v>25</v>
      </c>
      <c r="J13" s="32">
        <f>(I13*100)/D13</f>
        <v>59.523809523809526</v>
      </c>
      <c r="K13" s="31">
        <v>38</v>
      </c>
      <c r="L13" s="32">
        <v>4</v>
      </c>
      <c r="M13" s="31" t="s">
        <v>27</v>
      </c>
      <c r="N13" s="32">
        <v>47</v>
      </c>
      <c r="O13" s="23" t="s">
        <v>36</v>
      </c>
      <c r="P13" s="34" t="s">
        <v>67</v>
      </c>
      <c r="Q13" s="190"/>
      <c r="R13" s="190"/>
      <c r="S13" s="192"/>
      <c r="T13" s="193"/>
      <c r="U13" s="192"/>
      <c r="V13" s="179"/>
    </row>
    <row r="14" spans="1:22" ht="15" customHeight="1" x14ac:dyDescent="0.25">
      <c r="A14" s="177"/>
      <c r="B14" s="178"/>
      <c r="C14" s="31" t="s">
        <v>38</v>
      </c>
      <c r="D14" s="32">
        <v>24</v>
      </c>
      <c r="E14" s="31">
        <v>0</v>
      </c>
      <c r="F14" s="33">
        <f>(E14*100)/D14</f>
        <v>0</v>
      </c>
      <c r="G14" s="33">
        <v>0</v>
      </c>
      <c r="H14" s="33">
        <f>(G14*100)/D14</f>
        <v>0</v>
      </c>
      <c r="I14" s="33">
        <v>24</v>
      </c>
      <c r="J14" s="32">
        <f>(I14*100)/D14</f>
        <v>100</v>
      </c>
      <c r="K14" s="31">
        <v>24</v>
      </c>
      <c r="L14" s="32">
        <v>0</v>
      </c>
      <c r="M14" s="31" t="s">
        <v>27</v>
      </c>
      <c r="N14" s="32">
        <v>31</v>
      </c>
      <c r="O14" s="31" t="s">
        <v>39</v>
      </c>
      <c r="P14" s="34" t="s">
        <v>68</v>
      </c>
      <c r="Q14" s="190"/>
      <c r="R14" s="190"/>
      <c r="S14" s="192"/>
      <c r="T14" s="193"/>
      <c r="U14" s="192"/>
      <c r="V14" s="179"/>
    </row>
    <row r="15" spans="1:22" ht="15" customHeight="1" x14ac:dyDescent="0.25">
      <c r="A15" s="177"/>
      <c r="B15" s="178"/>
      <c r="C15" s="35"/>
      <c r="D15" s="36"/>
      <c r="E15" s="35">
        <v>0</v>
      </c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69</v>
      </c>
      <c r="Q15" s="190"/>
      <c r="R15" s="190"/>
      <c r="S15" s="192"/>
      <c r="T15" s="193"/>
      <c r="U15" s="192"/>
      <c r="V15" s="179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190"/>
      <c r="R16" s="190"/>
      <c r="S16" s="192"/>
      <c r="T16" s="193"/>
      <c r="U16" s="192"/>
      <c r="V16" s="179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190"/>
      <c r="R17" s="190"/>
      <c r="S17" s="192"/>
      <c r="T17" s="193"/>
      <c r="U17" s="192"/>
      <c r="V17" s="179"/>
    </row>
    <row r="18" spans="1:22" ht="26.2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190"/>
      <c r="R18" s="190"/>
      <c r="S18" s="192"/>
      <c r="T18" s="193"/>
      <c r="U18" s="192"/>
      <c r="V18" s="179"/>
    </row>
    <row r="19" spans="1:22" ht="15" customHeight="1" x14ac:dyDescent="0.25">
      <c r="A19" s="177"/>
      <c r="B19" s="178" t="s">
        <v>70</v>
      </c>
      <c r="C19" s="51" t="s">
        <v>26</v>
      </c>
      <c r="D19" s="32">
        <v>35</v>
      </c>
      <c r="E19" s="51">
        <v>0</v>
      </c>
      <c r="F19" s="53">
        <f>(E19*100)/D19</f>
        <v>0</v>
      </c>
      <c r="G19" s="53">
        <v>13</v>
      </c>
      <c r="H19" s="53">
        <f>(G19*100)/D19</f>
        <v>37.142857142857146</v>
      </c>
      <c r="I19" s="53">
        <v>22</v>
      </c>
      <c r="J19" s="52">
        <f>(I19*100)/D19</f>
        <v>62.857142857142854</v>
      </c>
      <c r="K19" s="51"/>
      <c r="L19" s="52">
        <v>0</v>
      </c>
      <c r="M19" s="51" t="s">
        <v>27</v>
      </c>
      <c r="N19" s="52">
        <v>79</v>
      </c>
      <c r="O19" s="51" t="s">
        <v>28</v>
      </c>
      <c r="P19" s="34" t="s">
        <v>71</v>
      </c>
      <c r="Q19" s="190" t="s">
        <v>64</v>
      </c>
      <c r="R19" s="191" t="s">
        <v>72</v>
      </c>
      <c r="S19" s="192" t="s">
        <v>32</v>
      </c>
      <c r="T19" s="193"/>
      <c r="U19" s="192" t="s">
        <v>32</v>
      </c>
      <c r="V19" s="179"/>
    </row>
    <row r="20" spans="1:22" ht="15" customHeight="1" x14ac:dyDescent="0.25">
      <c r="A20" s="177"/>
      <c r="B20" s="178"/>
      <c r="C20" s="31" t="s">
        <v>31</v>
      </c>
      <c r="D20">
        <v>51</v>
      </c>
      <c r="E20" s="31">
        <v>0</v>
      </c>
      <c r="F20" s="33">
        <f>(E20*100)/D20</f>
        <v>0</v>
      </c>
      <c r="G20" s="33">
        <v>17</v>
      </c>
      <c r="H20" s="33">
        <f>(G20*100)/D20</f>
        <v>33.333333333333336</v>
      </c>
      <c r="I20" s="33">
        <v>34</v>
      </c>
      <c r="J20" s="32">
        <f>(I20*100)/D20</f>
        <v>66.666666666666671</v>
      </c>
      <c r="K20" s="31">
        <v>50</v>
      </c>
      <c r="L20" s="32">
        <v>1</v>
      </c>
      <c r="M20" s="31" t="s">
        <v>27</v>
      </c>
      <c r="N20" s="32">
        <v>44</v>
      </c>
      <c r="O20" s="31" t="s">
        <v>33</v>
      </c>
      <c r="P20" s="34" t="s">
        <v>73</v>
      </c>
      <c r="Q20" s="190"/>
      <c r="R20" s="190"/>
      <c r="S20" s="192"/>
      <c r="T20" s="193"/>
      <c r="U20" s="192"/>
      <c r="V20" s="179"/>
    </row>
    <row r="21" spans="1:22" ht="15" customHeight="1" x14ac:dyDescent="0.25">
      <c r="A21" s="177"/>
      <c r="B21" s="178"/>
      <c r="C21" s="31" t="s">
        <v>35</v>
      </c>
      <c r="D21" s="32">
        <v>68</v>
      </c>
      <c r="E21" s="31">
        <v>0</v>
      </c>
      <c r="F21" s="33">
        <f>(E21*100)/D21</f>
        <v>0</v>
      </c>
      <c r="G21" s="33">
        <v>31</v>
      </c>
      <c r="H21" s="33">
        <f>(G21*100)/D21</f>
        <v>45.588235294117645</v>
      </c>
      <c r="I21" s="33">
        <v>37</v>
      </c>
      <c r="J21" s="32">
        <f>(I21*100)/D21</f>
        <v>54.411764705882355</v>
      </c>
      <c r="K21" s="31">
        <v>51</v>
      </c>
      <c r="L21" s="32">
        <v>17</v>
      </c>
      <c r="M21" s="31" t="s">
        <v>27</v>
      </c>
      <c r="N21" s="32">
        <v>33</v>
      </c>
      <c r="O21" s="23" t="s">
        <v>36</v>
      </c>
      <c r="P21" s="34" t="s">
        <v>74</v>
      </c>
      <c r="Q21" s="190"/>
      <c r="R21" s="190"/>
      <c r="S21" s="192"/>
      <c r="T21" s="193"/>
      <c r="U21" s="192"/>
      <c r="V21" s="179"/>
    </row>
    <row r="22" spans="1:22" ht="15" customHeight="1" x14ac:dyDescent="0.25">
      <c r="A22" s="177"/>
      <c r="B22" s="178"/>
      <c r="C22" s="31" t="s">
        <v>38</v>
      </c>
      <c r="D22" s="32">
        <v>16</v>
      </c>
      <c r="E22" s="31">
        <v>0</v>
      </c>
      <c r="F22" s="33">
        <f>(E22*100)/D22</f>
        <v>0</v>
      </c>
      <c r="G22" s="33">
        <v>3</v>
      </c>
      <c r="H22" s="33">
        <f>(G22*100)/D22</f>
        <v>18.75</v>
      </c>
      <c r="I22" s="33">
        <v>13</v>
      </c>
      <c r="J22" s="32">
        <f>(I22*100)/D22</f>
        <v>81.25</v>
      </c>
      <c r="K22" s="31">
        <v>16</v>
      </c>
      <c r="L22" s="32">
        <v>0</v>
      </c>
      <c r="M22" s="31" t="s">
        <v>27</v>
      </c>
      <c r="N22" s="32">
        <v>31</v>
      </c>
      <c r="O22" s="31" t="s">
        <v>39</v>
      </c>
      <c r="P22" s="34" t="s">
        <v>75</v>
      </c>
      <c r="Q22" s="190"/>
      <c r="R22" s="190"/>
      <c r="S22" s="192"/>
      <c r="T22" s="193"/>
      <c r="U22" s="192"/>
      <c r="V22" s="179"/>
    </row>
    <row r="23" spans="1:22" ht="15" customHeight="1" x14ac:dyDescent="0.25">
      <c r="A23" s="177"/>
      <c r="B23" s="178"/>
      <c r="C23" s="35"/>
      <c r="D23" s="36"/>
      <c r="E23" s="35"/>
      <c r="F23" s="37"/>
      <c r="G23" s="37"/>
      <c r="H23" s="37"/>
      <c r="I23" s="37"/>
      <c r="J23" s="36"/>
      <c r="K23" s="35"/>
      <c r="L23" s="36"/>
      <c r="M23" s="35"/>
      <c r="N23" s="36"/>
      <c r="O23" s="23" t="s">
        <v>41</v>
      </c>
      <c r="P23" s="34" t="s">
        <v>76</v>
      </c>
      <c r="Q23" s="190"/>
      <c r="R23" s="190"/>
      <c r="S23" s="192"/>
      <c r="T23" s="193"/>
      <c r="U23" s="192"/>
      <c r="V23" s="179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/>
      <c r="Q24" s="190"/>
      <c r="R24" s="190"/>
      <c r="S24" s="192"/>
      <c r="T24" s="193"/>
      <c r="U24" s="192"/>
      <c r="V24" s="179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42"/>
      <c r="Q25" s="190"/>
      <c r="R25" s="190"/>
      <c r="S25" s="192"/>
      <c r="T25" s="193"/>
      <c r="U25" s="192"/>
      <c r="V25" s="179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190"/>
      <c r="R26" s="190"/>
      <c r="S26" s="192"/>
      <c r="T26" s="193"/>
      <c r="U26" s="192"/>
      <c r="V26" s="179"/>
    </row>
    <row r="27" spans="1:22" ht="15" customHeight="1" x14ac:dyDescent="0.25">
      <c r="A27" s="177"/>
      <c r="B27" s="178" t="s">
        <v>77</v>
      </c>
      <c r="C27" s="51" t="s">
        <v>26</v>
      </c>
      <c r="D27" s="52">
        <v>84</v>
      </c>
      <c r="E27" s="51">
        <v>0</v>
      </c>
      <c r="F27" s="53">
        <f>(E27*100)/D27</f>
        <v>0</v>
      </c>
      <c r="G27" s="53">
        <v>20</v>
      </c>
      <c r="H27" s="53">
        <f>(G27*100)/D27</f>
        <v>23.80952380952381</v>
      </c>
      <c r="I27" s="53">
        <v>64</v>
      </c>
      <c r="J27" s="52">
        <f>(I27*100)/D27</f>
        <v>76.19047619047619</v>
      </c>
      <c r="K27" s="51">
        <v>79</v>
      </c>
      <c r="L27" s="52">
        <v>5</v>
      </c>
      <c r="M27" s="51" t="s">
        <v>27</v>
      </c>
      <c r="N27" s="52">
        <v>127</v>
      </c>
      <c r="O27" s="51" t="s">
        <v>28</v>
      </c>
      <c r="P27" s="34"/>
      <c r="Q27" s="190" t="s">
        <v>64</v>
      </c>
      <c r="R27" s="191" t="s">
        <v>78</v>
      </c>
      <c r="S27" s="192" t="s">
        <v>32</v>
      </c>
      <c r="T27" s="193"/>
      <c r="U27" s="192" t="s">
        <v>27</v>
      </c>
      <c r="V27" s="179"/>
    </row>
    <row r="28" spans="1:22" ht="15" customHeight="1" x14ac:dyDescent="0.25">
      <c r="A28" s="177"/>
      <c r="B28" s="178"/>
      <c r="C28" s="31" t="s">
        <v>31</v>
      </c>
      <c r="D28" s="32"/>
      <c r="E28" s="31"/>
      <c r="F28" s="33" t="e">
        <f>(E28*100)/D28</f>
        <v>#DIV/0!</v>
      </c>
      <c r="G28" s="33"/>
      <c r="H28" s="33" t="e">
        <f>(G28*100)/D28</f>
        <v>#DIV/0!</v>
      </c>
      <c r="I28" s="33"/>
      <c r="J28" s="32" t="e">
        <f>(I28*100)/D28</f>
        <v>#DIV/0!</v>
      </c>
      <c r="K28" s="31"/>
      <c r="L28" s="32"/>
      <c r="M28" s="31"/>
      <c r="N28" s="32"/>
      <c r="O28" s="31" t="s">
        <v>33</v>
      </c>
      <c r="P28" s="34" t="s">
        <v>79</v>
      </c>
      <c r="Q28" s="190"/>
      <c r="R28" s="190"/>
      <c r="S28" s="192"/>
      <c r="T28" s="193"/>
      <c r="U28" s="192"/>
      <c r="V28" s="179"/>
    </row>
    <row r="29" spans="1:22" ht="15" customHeight="1" x14ac:dyDescent="0.25">
      <c r="A29" s="177"/>
      <c r="B29" s="178"/>
      <c r="C29" s="31" t="s">
        <v>35</v>
      </c>
      <c r="D29" s="32"/>
      <c r="E29" s="31"/>
      <c r="F29" s="33" t="e">
        <f>(E29*100)/D29</f>
        <v>#DIV/0!</v>
      </c>
      <c r="G29" s="33"/>
      <c r="H29" s="33" t="e">
        <f>(G29*100)/D29</f>
        <v>#DIV/0!</v>
      </c>
      <c r="I29" s="33"/>
      <c r="J29" s="32" t="e">
        <f>(I29*100)/D29</f>
        <v>#DIV/0!</v>
      </c>
      <c r="K29" s="31"/>
      <c r="L29" s="32"/>
      <c r="M29" s="31"/>
      <c r="N29" s="32"/>
      <c r="O29" s="23" t="s">
        <v>36</v>
      </c>
      <c r="P29" s="34" t="s">
        <v>80</v>
      </c>
      <c r="Q29" s="190"/>
      <c r="R29" s="190"/>
      <c r="S29" s="192"/>
      <c r="T29" s="193"/>
      <c r="U29" s="192"/>
      <c r="V29" s="179"/>
    </row>
    <row r="30" spans="1:22" ht="15" customHeight="1" x14ac:dyDescent="0.25">
      <c r="A30" s="177"/>
      <c r="B30" s="178"/>
      <c r="C30" s="31" t="s">
        <v>38</v>
      </c>
      <c r="D30" s="32"/>
      <c r="E30" s="31"/>
      <c r="F30" s="33" t="e">
        <f>(E30*100)/D30</f>
        <v>#DIV/0!</v>
      </c>
      <c r="G30" s="33"/>
      <c r="H30" s="33" t="e">
        <f>(G30*100)/D30</f>
        <v>#DIV/0!</v>
      </c>
      <c r="I30" s="33"/>
      <c r="J30" s="32" t="e">
        <f>(I30*100)/D30</f>
        <v>#DIV/0!</v>
      </c>
      <c r="K30" s="31"/>
      <c r="L30" s="32"/>
      <c r="M30" s="31"/>
      <c r="N30" s="32"/>
      <c r="O30" s="31" t="s">
        <v>39</v>
      </c>
      <c r="P30" s="34"/>
      <c r="Q30" s="190"/>
      <c r="R30" s="190"/>
      <c r="S30" s="192"/>
      <c r="T30" s="193"/>
      <c r="U30" s="192"/>
      <c r="V30" s="179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34" t="s">
        <v>79</v>
      </c>
      <c r="Q31" s="190"/>
      <c r="R31" s="190"/>
      <c r="S31" s="192"/>
      <c r="T31" s="193"/>
      <c r="U31" s="192"/>
      <c r="V31" s="179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34"/>
      <c r="Q32" s="190"/>
      <c r="R32" s="190"/>
      <c r="S32" s="192"/>
      <c r="T32" s="193"/>
      <c r="U32" s="192"/>
      <c r="V32" s="179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42"/>
      <c r="Q33" s="190"/>
      <c r="R33" s="190"/>
      <c r="S33" s="192"/>
      <c r="T33" s="193"/>
      <c r="U33" s="192"/>
      <c r="V33" s="179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190"/>
      <c r="R34" s="190"/>
      <c r="S34" s="192"/>
      <c r="T34" s="193"/>
      <c r="U34" s="192"/>
      <c r="V34" s="179"/>
    </row>
    <row r="35" spans="1:22" ht="14.45" customHeight="1" x14ac:dyDescent="0.25">
      <c r="A35" s="177"/>
      <c r="B35" s="178" t="s">
        <v>81</v>
      </c>
      <c r="C35" s="51" t="s">
        <v>26</v>
      </c>
      <c r="D35" s="52">
        <v>273</v>
      </c>
      <c r="E35" s="23">
        <v>0</v>
      </c>
      <c r="F35" s="25">
        <f>(E35*100)/D35</f>
        <v>0</v>
      </c>
      <c r="G35" s="25">
        <v>64</v>
      </c>
      <c r="H35" s="25">
        <f>(G35*100)/D35</f>
        <v>23.443223443223442</v>
      </c>
      <c r="I35" s="25">
        <v>209</v>
      </c>
      <c r="J35" s="26">
        <f>(I35*100)/D35</f>
        <v>76.556776556776555</v>
      </c>
      <c r="K35" s="23">
        <v>267</v>
      </c>
      <c r="L35" s="26">
        <v>6</v>
      </c>
      <c r="M35" s="23" t="s">
        <v>27</v>
      </c>
      <c r="N35" s="26">
        <v>197</v>
      </c>
      <c r="O35" s="23" t="s">
        <v>28</v>
      </c>
      <c r="P35" s="34" t="s">
        <v>82</v>
      </c>
      <c r="Q35" s="190" t="s">
        <v>64</v>
      </c>
      <c r="R35" s="191" t="s">
        <v>83</v>
      </c>
      <c r="S35" s="192" t="s">
        <v>32</v>
      </c>
      <c r="T35" s="179"/>
      <c r="U35" s="192" t="s">
        <v>32</v>
      </c>
      <c r="V35" s="179"/>
    </row>
    <row r="36" spans="1:22" x14ac:dyDescent="0.25">
      <c r="A36" s="177"/>
      <c r="B36" s="178"/>
      <c r="C36" s="31" t="s">
        <v>31</v>
      </c>
      <c r="D36" s="32"/>
      <c r="E36" s="31"/>
      <c r="F36" s="25" t="e">
        <f>(E36*100)/D36</f>
        <v>#DIV/0!</v>
      </c>
      <c r="G36" s="33"/>
      <c r="H36" s="25" t="e">
        <f>(G36*100)/D36</f>
        <v>#DIV/0!</v>
      </c>
      <c r="I36" s="33"/>
      <c r="J36" s="26" t="e">
        <f>(I36*100)/D36</f>
        <v>#DIV/0!</v>
      </c>
      <c r="K36" s="31"/>
      <c r="L36" s="32"/>
      <c r="M36" s="31"/>
      <c r="N36" s="32"/>
      <c r="O36" s="31" t="s">
        <v>33</v>
      </c>
      <c r="P36" s="34" t="s">
        <v>84</v>
      </c>
      <c r="Q36" s="190"/>
      <c r="R36" s="190"/>
      <c r="S36" s="192"/>
      <c r="T36" s="179"/>
      <c r="U36" s="192"/>
      <c r="V36" s="179"/>
    </row>
    <row r="37" spans="1:22" x14ac:dyDescent="0.25">
      <c r="A37" s="177"/>
      <c r="B37" s="178"/>
      <c r="C37" s="31" t="s">
        <v>35</v>
      </c>
      <c r="D37" s="32"/>
      <c r="E37" s="31"/>
      <c r="F37" s="25" t="e">
        <f>(E37*100)/D37</f>
        <v>#DIV/0!</v>
      </c>
      <c r="G37" s="33"/>
      <c r="H37" s="25" t="e">
        <f>(G37*100)/D37</f>
        <v>#DIV/0!</v>
      </c>
      <c r="I37" s="33"/>
      <c r="J37" s="26" t="e">
        <f>(I37*100)/D37</f>
        <v>#DIV/0!</v>
      </c>
      <c r="K37" s="31"/>
      <c r="L37" s="32"/>
      <c r="M37" s="31"/>
      <c r="N37" s="32"/>
      <c r="O37" s="23" t="s">
        <v>36</v>
      </c>
      <c r="P37" s="34"/>
      <c r="Q37" s="190"/>
      <c r="R37" s="190"/>
      <c r="S37" s="192"/>
      <c r="T37" s="179"/>
      <c r="U37" s="192"/>
      <c r="V37" s="179"/>
    </row>
    <row r="38" spans="1:22" x14ac:dyDescent="0.25">
      <c r="A38" s="177"/>
      <c r="B38" s="178"/>
      <c r="C38" s="31" t="s">
        <v>38</v>
      </c>
      <c r="D38" s="32"/>
      <c r="E38" s="31"/>
      <c r="F38" s="25" t="e">
        <f>(E38*100)/D38</f>
        <v>#DIV/0!</v>
      </c>
      <c r="G38" s="33"/>
      <c r="H38" s="25" t="e">
        <f>(G38*100)/D38</f>
        <v>#DIV/0!</v>
      </c>
      <c r="I38" s="33"/>
      <c r="J38" s="26" t="e">
        <f>(I38*100)/D38</f>
        <v>#DIV/0!</v>
      </c>
      <c r="K38" s="31"/>
      <c r="L38" s="32"/>
      <c r="M38" s="31"/>
      <c r="N38" s="32"/>
      <c r="O38" s="31" t="s">
        <v>39</v>
      </c>
      <c r="P38" s="34" t="s">
        <v>82</v>
      </c>
      <c r="Q38" s="190"/>
      <c r="R38" s="190"/>
      <c r="S38" s="192"/>
      <c r="T38" s="179"/>
      <c r="U38" s="192"/>
      <c r="V38" s="179"/>
    </row>
    <row r="39" spans="1:22" x14ac:dyDescent="0.25">
      <c r="A39" s="177"/>
      <c r="B39" s="178"/>
      <c r="C39" s="35"/>
      <c r="D39" s="36"/>
      <c r="E39" s="35"/>
      <c r="F39" s="37"/>
      <c r="G39" s="37"/>
      <c r="H39" s="37"/>
      <c r="I39" s="37"/>
      <c r="J39" s="36"/>
      <c r="K39" s="35"/>
      <c r="L39" s="36"/>
      <c r="M39" s="35"/>
      <c r="N39" s="36"/>
      <c r="O39" s="23" t="s">
        <v>41</v>
      </c>
      <c r="P39" s="34" t="s">
        <v>85</v>
      </c>
      <c r="Q39" s="190"/>
      <c r="R39" s="190"/>
      <c r="S39" s="192"/>
      <c r="T39" s="179"/>
      <c r="U39" s="192"/>
      <c r="V39" s="179"/>
    </row>
    <row r="40" spans="1:22" x14ac:dyDescent="0.25">
      <c r="A40" s="177"/>
      <c r="B40" s="178"/>
      <c r="C40" s="35"/>
      <c r="D40" s="36"/>
      <c r="E40" s="35"/>
      <c r="F40" s="37"/>
      <c r="G40" s="37"/>
      <c r="H40" s="37"/>
      <c r="I40" s="37"/>
      <c r="J40" s="36"/>
      <c r="K40" s="35"/>
      <c r="L40" s="36"/>
      <c r="M40" s="35"/>
      <c r="N40" s="36"/>
      <c r="O40" s="31" t="s">
        <v>42</v>
      </c>
      <c r="P40" s="34"/>
      <c r="Q40" s="190"/>
      <c r="R40" s="190"/>
      <c r="S40" s="192"/>
      <c r="T40" s="179"/>
      <c r="U40" s="192"/>
      <c r="V40" s="179"/>
    </row>
    <row r="41" spans="1:22" x14ac:dyDescent="0.25">
      <c r="A41" s="177"/>
      <c r="B41" s="178"/>
      <c r="C41" s="35"/>
      <c r="D41" s="36"/>
      <c r="E41" s="38"/>
      <c r="F41" s="40"/>
      <c r="G41" s="40"/>
      <c r="H41" s="40"/>
      <c r="I41" s="40"/>
      <c r="J41" s="39"/>
      <c r="K41" s="38"/>
      <c r="L41" s="39"/>
      <c r="M41" s="38"/>
      <c r="N41" s="39"/>
      <c r="O41" s="41" t="s">
        <v>43</v>
      </c>
      <c r="P41" s="42"/>
      <c r="Q41" s="190"/>
      <c r="R41" s="190"/>
      <c r="S41" s="192"/>
      <c r="T41" s="179"/>
      <c r="U41" s="192"/>
      <c r="V41" s="179"/>
    </row>
    <row r="42" spans="1:22" x14ac:dyDescent="0.25">
      <c r="A42" s="177"/>
      <c r="B42" s="178"/>
      <c r="C42" s="43"/>
      <c r="D42" s="44"/>
      <c r="E42" s="43"/>
      <c r="F42" s="45"/>
      <c r="G42" s="45"/>
      <c r="H42" s="45"/>
      <c r="I42" s="45"/>
      <c r="J42" s="44"/>
      <c r="K42" s="43"/>
      <c r="L42" s="44"/>
      <c r="M42" s="43"/>
      <c r="N42" s="44"/>
      <c r="O42" s="46"/>
      <c r="P42" s="47"/>
      <c r="Q42" s="190"/>
      <c r="R42" s="190"/>
      <c r="S42" s="192"/>
      <c r="T42" s="179"/>
      <c r="U42" s="192"/>
      <c r="V42" s="179"/>
    </row>
    <row r="43" spans="1:22" ht="14.45" customHeight="1" x14ac:dyDescent="0.25">
      <c r="A43" s="177"/>
      <c r="B43" s="178" t="s">
        <v>86</v>
      </c>
      <c r="C43" s="51" t="s">
        <v>26</v>
      </c>
      <c r="D43" s="52">
        <v>10</v>
      </c>
      <c r="E43" s="51">
        <v>0</v>
      </c>
      <c r="F43" s="53">
        <f>(E43*100)/D43</f>
        <v>0</v>
      </c>
      <c r="G43" s="53">
        <v>2</v>
      </c>
      <c r="H43" s="53">
        <f>(G43*100)/D43</f>
        <v>20</v>
      </c>
      <c r="I43" s="53">
        <v>8</v>
      </c>
      <c r="J43" s="52">
        <f>(I43*100)/D43</f>
        <v>80</v>
      </c>
      <c r="K43" s="51">
        <v>10</v>
      </c>
      <c r="L43" s="52">
        <v>0</v>
      </c>
      <c r="M43" s="51" t="s">
        <v>32</v>
      </c>
      <c r="N43" s="52"/>
      <c r="O43" s="51" t="s">
        <v>28</v>
      </c>
      <c r="P43" s="54"/>
      <c r="Q43" s="190" t="s">
        <v>64</v>
      </c>
      <c r="R43" s="191" t="s">
        <v>87</v>
      </c>
      <c r="S43" s="192" t="s">
        <v>32</v>
      </c>
      <c r="T43" s="179"/>
      <c r="U43" s="192" t="s">
        <v>27</v>
      </c>
      <c r="V43" s="179"/>
    </row>
    <row r="44" spans="1:22" x14ac:dyDescent="0.25">
      <c r="A44" s="177"/>
      <c r="B44" s="178"/>
      <c r="C44" s="31" t="s">
        <v>31</v>
      </c>
      <c r="D44" s="32">
        <v>32</v>
      </c>
      <c r="E44" s="31">
        <v>3</v>
      </c>
      <c r="F44" s="33">
        <f>(E44*100)/D44</f>
        <v>9.375</v>
      </c>
      <c r="G44" s="33">
        <v>15</v>
      </c>
      <c r="H44" s="33">
        <f>(G44*100)/D44</f>
        <v>46.875</v>
      </c>
      <c r="I44" s="33">
        <v>14</v>
      </c>
      <c r="J44" s="32">
        <f>(I44*100)/D44</f>
        <v>43.75</v>
      </c>
      <c r="K44" s="31">
        <v>30</v>
      </c>
      <c r="L44" s="32">
        <v>2</v>
      </c>
      <c r="M44" s="31" t="s">
        <v>27</v>
      </c>
      <c r="N44" s="32">
        <v>22</v>
      </c>
      <c r="O44" s="31" t="s">
        <v>33</v>
      </c>
      <c r="P44" s="34" t="s">
        <v>88</v>
      </c>
      <c r="Q44" s="190"/>
      <c r="R44" s="190"/>
      <c r="S44" s="192"/>
      <c r="T44" s="179"/>
      <c r="U44" s="192"/>
      <c r="V44" s="179"/>
    </row>
    <row r="45" spans="1:22" x14ac:dyDescent="0.25">
      <c r="A45" s="177"/>
      <c r="B45" s="178"/>
      <c r="C45" s="31" t="s">
        <v>35</v>
      </c>
      <c r="D45" s="32">
        <v>34</v>
      </c>
      <c r="E45" s="31">
        <v>0</v>
      </c>
      <c r="F45" s="33">
        <f>(E45*100)/D45</f>
        <v>0</v>
      </c>
      <c r="G45" s="33">
        <v>18</v>
      </c>
      <c r="H45" s="33">
        <f>(G45*100)/D45</f>
        <v>52.941176470588232</v>
      </c>
      <c r="I45" s="33">
        <v>16</v>
      </c>
      <c r="J45" s="32">
        <f>(I45*100)/D45</f>
        <v>47.058823529411768</v>
      </c>
      <c r="K45" s="31">
        <v>30</v>
      </c>
      <c r="L45" s="32">
        <v>4</v>
      </c>
      <c r="M45" s="31" t="s">
        <v>27</v>
      </c>
      <c r="N45" s="32">
        <v>2</v>
      </c>
      <c r="O45" s="23" t="s">
        <v>36</v>
      </c>
      <c r="P45" s="34" t="s">
        <v>89</v>
      </c>
      <c r="Q45" s="190"/>
      <c r="R45" s="190"/>
      <c r="S45" s="192"/>
      <c r="T45" s="179"/>
      <c r="U45" s="192"/>
      <c r="V45" s="179"/>
    </row>
    <row r="46" spans="1:22" x14ac:dyDescent="0.25">
      <c r="A46" s="177"/>
      <c r="B46" s="178"/>
      <c r="C46" s="31" t="s">
        <v>38</v>
      </c>
      <c r="D46" s="32">
        <v>16</v>
      </c>
      <c r="E46" s="31">
        <v>0</v>
      </c>
      <c r="F46" s="33">
        <f>(E46*100)/D46</f>
        <v>0</v>
      </c>
      <c r="G46" s="33">
        <v>0</v>
      </c>
      <c r="H46" s="33">
        <f>(G46*100)/D46</f>
        <v>0</v>
      </c>
      <c r="I46" s="33">
        <v>16</v>
      </c>
      <c r="J46" s="32">
        <f>(I46*100)/D46</f>
        <v>100</v>
      </c>
      <c r="K46" s="31">
        <v>16</v>
      </c>
      <c r="L46" s="32">
        <v>0</v>
      </c>
      <c r="M46" s="31" t="s">
        <v>27</v>
      </c>
      <c r="N46" s="32">
        <v>3</v>
      </c>
      <c r="O46" s="31" t="s">
        <v>39</v>
      </c>
      <c r="P46" s="34" t="s">
        <v>90</v>
      </c>
      <c r="Q46" s="190"/>
      <c r="R46" s="190"/>
      <c r="S46" s="192"/>
      <c r="T46" s="179"/>
      <c r="U46" s="192"/>
      <c r="V46" s="179"/>
    </row>
    <row r="47" spans="1:22" x14ac:dyDescent="0.25">
      <c r="A47" s="177"/>
      <c r="B47" s="178"/>
      <c r="C47" s="35"/>
      <c r="D47" s="36"/>
      <c r="E47" s="35"/>
      <c r="F47" s="37"/>
      <c r="G47" s="37"/>
      <c r="H47" s="37"/>
      <c r="I47" s="37"/>
      <c r="J47" s="36"/>
      <c r="K47" s="35"/>
      <c r="L47" s="36"/>
      <c r="M47" s="35"/>
      <c r="N47" s="36"/>
      <c r="O47" s="23" t="s">
        <v>41</v>
      </c>
      <c r="P47" s="34"/>
      <c r="Q47" s="190"/>
      <c r="R47" s="190"/>
      <c r="S47" s="192"/>
      <c r="T47" s="179"/>
      <c r="U47" s="192"/>
      <c r="V47" s="179"/>
    </row>
    <row r="48" spans="1:22" x14ac:dyDescent="0.25">
      <c r="A48" s="177"/>
      <c r="B48" s="178"/>
      <c r="C48" s="35"/>
      <c r="D48" s="36"/>
      <c r="E48" s="35"/>
      <c r="F48" s="37"/>
      <c r="G48" s="37"/>
      <c r="H48" s="37"/>
      <c r="I48" s="37"/>
      <c r="J48" s="36"/>
      <c r="K48" s="35"/>
      <c r="L48" s="36"/>
      <c r="M48" s="35"/>
      <c r="N48" s="36"/>
      <c r="O48" s="31" t="s">
        <v>42</v>
      </c>
      <c r="P48" s="34"/>
      <c r="Q48" s="190"/>
      <c r="R48" s="190"/>
      <c r="S48" s="192"/>
      <c r="T48" s="179"/>
      <c r="U48" s="192"/>
      <c r="V48" s="179"/>
    </row>
    <row r="49" spans="1:22" x14ac:dyDescent="0.25">
      <c r="A49" s="177"/>
      <c r="B49" s="178"/>
      <c r="C49" s="35"/>
      <c r="D49" s="36"/>
      <c r="E49" s="35"/>
      <c r="F49" s="37"/>
      <c r="G49" s="37"/>
      <c r="H49" s="37"/>
      <c r="I49" s="37"/>
      <c r="J49" s="36"/>
      <c r="K49" s="35"/>
      <c r="L49" s="36"/>
      <c r="M49" s="35"/>
      <c r="N49" s="36"/>
      <c r="O49" s="41" t="s">
        <v>43</v>
      </c>
      <c r="P49" s="34"/>
      <c r="Q49" s="190"/>
      <c r="R49" s="190"/>
      <c r="S49" s="192"/>
      <c r="T49" s="179"/>
      <c r="U49" s="192"/>
      <c r="V49" s="179"/>
    </row>
    <row r="50" spans="1:22" x14ac:dyDescent="0.25">
      <c r="A50" s="177"/>
      <c r="B50" s="178"/>
      <c r="C50" s="43"/>
      <c r="D50" s="44"/>
      <c r="E50" s="43"/>
      <c r="F50" s="45"/>
      <c r="G50" s="45"/>
      <c r="H50" s="45"/>
      <c r="I50" s="45"/>
      <c r="J50" s="44"/>
      <c r="K50" s="43"/>
      <c r="L50" s="44"/>
      <c r="M50" s="43"/>
      <c r="N50" s="44"/>
      <c r="O50" s="58"/>
      <c r="P50" s="47"/>
      <c r="Q50" s="190"/>
      <c r="R50" s="190"/>
      <c r="S50" s="192"/>
      <c r="T50" s="179"/>
      <c r="U50" s="192"/>
      <c r="V50" s="179"/>
    </row>
  </sheetData>
  <mergeCells count="55">
    <mergeCell ref="U43:U50"/>
    <mergeCell ref="V43:V50"/>
    <mergeCell ref="B43:B50"/>
    <mergeCell ref="Q43:Q50"/>
    <mergeCell ref="R43:R50"/>
    <mergeCell ref="S43:S50"/>
    <mergeCell ref="T43:T50"/>
    <mergeCell ref="U27:U34"/>
    <mergeCell ref="V27:V34"/>
    <mergeCell ref="B35:B42"/>
    <mergeCell ref="Q35:Q42"/>
    <mergeCell ref="R35:R42"/>
    <mergeCell ref="S35:S42"/>
    <mergeCell ref="T35:T42"/>
    <mergeCell ref="U35:U42"/>
    <mergeCell ref="V35:V42"/>
    <mergeCell ref="B27:B34"/>
    <mergeCell ref="Q27:Q34"/>
    <mergeCell ref="R27:R34"/>
    <mergeCell ref="S27:S34"/>
    <mergeCell ref="T27:T34"/>
    <mergeCell ref="V11:V18"/>
    <mergeCell ref="B19:B26"/>
    <mergeCell ref="Q19:Q26"/>
    <mergeCell ref="R19:R26"/>
    <mergeCell ref="S19:S26"/>
    <mergeCell ref="T19:T26"/>
    <mergeCell ref="U19:U26"/>
    <mergeCell ref="V19:V26"/>
    <mergeCell ref="U1:U2"/>
    <mergeCell ref="V1:V2"/>
    <mergeCell ref="A3:A50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0833333333333304" right="0.70833333333333304" top="0.74791666666666701" bottom="0.74791666666666701" header="0.51180555555555496" footer="0.51180555555555496"/>
  <pageSetup paperSize="8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tabSelected="1" zoomScaleNormal="100" workbookViewId="0">
      <selection activeCell="O18" sqref="O18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23.85546875" customWidth="1"/>
    <col min="4" max="4" width="8.140625" customWidth="1"/>
    <col min="5" max="5" width="10.85546875" customWidth="1"/>
    <col min="6" max="6" width="13.42578125" customWidth="1"/>
    <col min="7" max="7" width="11" customWidth="1"/>
    <col min="8" max="8" width="12.5703125" customWidth="1"/>
    <col min="9" max="9" width="11.140625" customWidth="1"/>
    <col min="10" max="10" width="13.140625" customWidth="1"/>
    <col min="11" max="11" width="10.140625" customWidth="1"/>
    <col min="12" max="12" width="10.5703125" customWidth="1"/>
    <col min="13" max="13" width="5.85546875" customWidth="1"/>
    <col min="14" max="14" width="7.85546875" customWidth="1"/>
    <col min="15" max="15" width="9.85546875" customWidth="1"/>
    <col min="16" max="16" width="18.85546875" customWidth="1"/>
    <col min="17" max="17" width="13.42578125" customWidth="1"/>
    <col min="18" max="18" width="14.140625" customWidth="1"/>
    <col min="19" max="19" width="6.42578125" customWidth="1"/>
    <col min="20" max="20" width="17.140625" customWidth="1"/>
    <col min="21" max="21" width="16.42578125" customWidth="1"/>
    <col min="22" max="22" width="53.85546875" customWidth="1"/>
  </cols>
  <sheetData>
    <row r="1" spans="1:22" ht="39" customHeight="1" x14ac:dyDescent="0.25">
      <c r="A1" s="180" t="s">
        <v>0</v>
      </c>
      <c r="B1" s="181" t="s">
        <v>1</v>
      </c>
      <c r="C1" s="182" t="s">
        <v>2</v>
      </c>
      <c r="D1" s="182"/>
      <c r="E1" s="202" t="s">
        <v>3</v>
      </c>
      <c r="F1" s="202"/>
      <c r="G1" s="202"/>
      <c r="H1" s="202"/>
      <c r="I1" s="202"/>
      <c r="J1" s="20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7.25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73" t="s">
        <v>15</v>
      </c>
      <c r="G2" s="74" t="s">
        <v>16</v>
      </c>
      <c r="H2" s="74" t="s">
        <v>15</v>
      </c>
      <c r="I2" s="75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3</v>
      </c>
      <c r="B3" s="178" t="s">
        <v>91</v>
      </c>
      <c r="C3" s="23" t="s">
        <v>26</v>
      </c>
      <c r="D3" s="24">
        <f>E3+G3+I3</f>
        <v>308</v>
      </c>
      <c r="E3" s="23">
        <v>20</v>
      </c>
      <c r="F3" s="76">
        <f>(E3*100)/D3</f>
        <v>6.4935064935064934</v>
      </c>
      <c r="G3" s="33">
        <v>70</v>
      </c>
      <c r="H3" s="77">
        <f>(G3*100)/D3</f>
        <v>22.727272727272727</v>
      </c>
      <c r="I3" s="78">
        <v>218</v>
      </c>
      <c r="J3" s="79">
        <f>(I3*100)/D3</f>
        <v>70.779220779220779</v>
      </c>
      <c r="K3" s="23">
        <v>308</v>
      </c>
      <c r="L3" s="80" t="s">
        <v>92</v>
      </c>
      <c r="M3" s="23" t="s">
        <v>27</v>
      </c>
      <c r="N3" s="26">
        <v>182</v>
      </c>
      <c r="O3" s="23" t="s">
        <v>28</v>
      </c>
      <c r="P3" s="27" t="s">
        <v>93</v>
      </c>
      <c r="Q3" s="198" t="s">
        <v>279</v>
      </c>
      <c r="R3" s="198" t="s">
        <v>94</v>
      </c>
      <c r="S3" s="196" t="s">
        <v>95</v>
      </c>
      <c r="T3" s="195" t="s">
        <v>27</v>
      </c>
      <c r="U3" s="195" t="s">
        <v>32</v>
      </c>
      <c r="V3" s="197" t="s">
        <v>278</v>
      </c>
    </row>
    <row r="4" spans="1:22" ht="15" customHeight="1" x14ac:dyDescent="0.25">
      <c r="A4" s="177"/>
      <c r="B4" s="178"/>
      <c r="C4" s="31" t="s">
        <v>31</v>
      </c>
      <c r="D4" s="24">
        <f t="shared" ref="D4:D6" si="0">E4+G4+I4</f>
        <v>130</v>
      </c>
      <c r="E4" s="31">
        <v>0</v>
      </c>
      <c r="F4" s="76">
        <f>(E4*100)/D4</f>
        <v>0</v>
      </c>
      <c r="G4" s="33">
        <v>37</v>
      </c>
      <c r="H4" s="77">
        <f>(G4*100)/D4</f>
        <v>28.46153846153846</v>
      </c>
      <c r="I4" s="81">
        <v>93</v>
      </c>
      <c r="J4" s="79">
        <f>(I4*100)/D4</f>
        <v>71.538461538461533</v>
      </c>
      <c r="K4" s="31">
        <v>130</v>
      </c>
      <c r="L4" s="82" t="s">
        <v>92</v>
      </c>
      <c r="M4" s="31" t="s">
        <v>27</v>
      </c>
      <c r="N4" s="32">
        <v>61</v>
      </c>
      <c r="O4" s="31" t="s">
        <v>33</v>
      </c>
      <c r="P4" s="34" t="s">
        <v>96</v>
      </c>
      <c r="Q4" s="198"/>
      <c r="R4" s="198"/>
      <c r="S4" s="196"/>
      <c r="T4" s="196"/>
      <c r="U4" s="196"/>
      <c r="V4" s="197"/>
    </row>
    <row r="5" spans="1:22" ht="15" customHeight="1" x14ac:dyDescent="0.25">
      <c r="A5" s="177"/>
      <c r="B5" s="178"/>
      <c r="C5" s="31" t="s">
        <v>35</v>
      </c>
      <c r="D5" s="24">
        <f t="shared" si="0"/>
        <v>356</v>
      </c>
      <c r="E5" s="31">
        <v>0</v>
      </c>
      <c r="F5" s="76">
        <f>(E5*100)/D5</f>
        <v>0</v>
      </c>
      <c r="G5" s="33">
        <v>69</v>
      </c>
      <c r="H5" s="77">
        <f>(G5*100)/D5</f>
        <v>19.382022471910112</v>
      </c>
      <c r="I5" s="81">
        <v>287</v>
      </c>
      <c r="J5" s="79">
        <f>(I5*100)/D5</f>
        <v>80.617977528089881</v>
      </c>
      <c r="K5" s="31">
        <v>356</v>
      </c>
      <c r="L5" s="82" t="s">
        <v>92</v>
      </c>
      <c r="M5" s="31" t="s">
        <v>27</v>
      </c>
      <c r="N5" s="32">
        <v>130</v>
      </c>
      <c r="O5" s="23" t="s">
        <v>36</v>
      </c>
      <c r="P5" s="34" t="s">
        <v>97</v>
      </c>
      <c r="Q5" s="198"/>
      <c r="R5" s="198"/>
      <c r="S5" s="196"/>
      <c r="T5" s="196"/>
      <c r="U5" s="196"/>
      <c r="V5" s="197"/>
    </row>
    <row r="6" spans="1:22" ht="15" customHeight="1" x14ac:dyDescent="0.25">
      <c r="A6" s="177"/>
      <c r="B6" s="178"/>
      <c r="C6" s="31" t="s">
        <v>38</v>
      </c>
      <c r="D6" s="24">
        <f t="shared" si="0"/>
        <v>11</v>
      </c>
      <c r="E6" s="31">
        <v>0</v>
      </c>
      <c r="F6" s="76">
        <f>(E6*100)/D6</f>
        <v>0</v>
      </c>
      <c r="G6" s="33">
        <v>11</v>
      </c>
      <c r="H6" s="77">
        <f>(G6*100)/D6</f>
        <v>100</v>
      </c>
      <c r="I6" s="81">
        <v>0</v>
      </c>
      <c r="J6" s="79">
        <f>(I6*100)/D6</f>
        <v>0</v>
      </c>
      <c r="K6" s="31">
        <v>11</v>
      </c>
      <c r="L6" s="82" t="s">
        <v>92</v>
      </c>
      <c r="M6" s="31" t="s">
        <v>32</v>
      </c>
      <c r="N6" s="32">
        <v>0</v>
      </c>
      <c r="O6" s="31" t="s">
        <v>39</v>
      </c>
      <c r="P6" s="34" t="s">
        <v>97</v>
      </c>
      <c r="Q6" s="198"/>
      <c r="R6" s="198"/>
      <c r="S6" s="196"/>
      <c r="T6" s="196"/>
      <c r="U6" s="196"/>
      <c r="V6" s="197"/>
    </row>
    <row r="7" spans="1:22" ht="15" customHeight="1" x14ac:dyDescent="0.25">
      <c r="A7" s="177"/>
      <c r="B7" s="178"/>
      <c r="C7" s="83"/>
      <c r="D7" s="84"/>
      <c r="E7" s="83"/>
      <c r="F7" s="85"/>
      <c r="G7" s="86"/>
      <c r="H7" s="86"/>
      <c r="I7" s="87"/>
      <c r="J7" s="84"/>
      <c r="K7" s="83"/>
      <c r="L7" s="84"/>
      <c r="M7" s="83"/>
      <c r="N7" s="84"/>
      <c r="O7" s="23" t="s">
        <v>41</v>
      </c>
      <c r="P7" s="34" t="s">
        <v>98</v>
      </c>
      <c r="Q7" s="198"/>
      <c r="R7" s="198"/>
      <c r="S7" s="196"/>
      <c r="T7" s="196"/>
      <c r="U7" s="196"/>
      <c r="V7" s="197"/>
    </row>
    <row r="8" spans="1:22" ht="15" customHeight="1" x14ac:dyDescent="0.25">
      <c r="A8" s="177"/>
      <c r="B8" s="178"/>
      <c r="C8" s="83"/>
      <c r="D8" s="84"/>
      <c r="E8" s="83"/>
      <c r="F8" s="85"/>
      <c r="G8" s="86"/>
      <c r="H8" s="86"/>
      <c r="I8" s="87"/>
      <c r="J8" s="84"/>
      <c r="K8" s="83"/>
      <c r="L8" s="84"/>
      <c r="M8" s="83"/>
      <c r="N8" s="84"/>
      <c r="O8" s="31" t="s">
        <v>42</v>
      </c>
      <c r="P8" s="88" t="s">
        <v>99</v>
      </c>
      <c r="Q8" s="198"/>
      <c r="R8" s="198"/>
      <c r="S8" s="196"/>
      <c r="T8" s="196"/>
      <c r="U8" s="196"/>
      <c r="V8" s="197"/>
    </row>
    <row r="9" spans="1:22" ht="15" customHeight="1" x14ac:dyDescent="0.25">
      <c r="A9" s="177"/>
      <c r="B9" s="178"/>
      <c r="C9" s="89"/>
      <c r="D9" s="90"/>
      <c r="E9" s="89"/>
      <c r="F9" s="86"/>
      <c r="G9" s="86"/>
      <c r="H9" s="86"/>
      <c r="I9" s="86"/>
      <c r="J9" s="84"/>
      <c r="K9" s="89"/>
      <c r="L9" s="90"/>
      <c r="M9" s="89"/>
      <c r="N9" s="90"/>
      <c r="O9" s="41" t="s">
        <v>43</v>
      </c>
      <c r="P9" s="42"/>
      <c r="Q9" s="198"/>
      <c r="R9" s="198"/>
      <c r="S9" s="196"/>
      <c r="T9" s="196"/>
      <c r="U9" s="196"/>
      <c r="V9" s="197"/>
    </row>
    <row r="10" spans="1:22" ht="73.5" customHeight="1" x14ac:dyDescent="0.25">
      <c r="A10" s="177"/>
      <c r="B10" s="178"/>
      <c r="C10" s="91"/>
      <c r="D10" s="92"/>
      <c r="E10" s="91"/>
      <c r="F10" s="93"/>
      <c r="G10" s="93"/>
      <c r="H10" s="93"/>
      <c r="I10" s="93"/>
      <c r="J10" s="92"/>
      <c r="K10" s="91"/>
      <c r="L10" s="92"/>
      <c r="M10" s="91"/>
      <c r="N10" s="92"/>
      <c r="O10" s="94"/>
      <c r="P10" s="95"/>
      <c r="Q10" s="198"/>
      <c r="R10" s="198"/>
      <c r="S10" s="196"/>
      <c r="T10" s="196"/>
      <c r="U10" s="196"/>
      <c r="V10" s="197"/>
    </row>
    <row r="11" spans="1:22" ht="15" customHeight="1" x14ac:dyDescent="0.25">
      <c r="A11" s="96"/>
      <c r="B11" s="97"/>
      <c r="G11" s="98"/>
      <c r="L11" t="s">
        <v>100</v>
      </c>
      <c r="Q11" s="97"/>
      <c r="R11" s="97"/>
      <c r="S11" s="99"/>
      <c r="T11" s="99"/>
      <c r="U11" s="99"/>
      <c r="V11" s="100"/>
    </row>
    <row r="13" spans="1:22" ht="47.45" customHeight="1" x14ac:dyDescent="0.25">
      <c r="G13" s="74" t="s">
        <v>101</v>
      </c>
      <c r="H13" s="101" t="s">
        <v>102</v>
      </c>
      <c r="I13" s="74" t="s">
        <v>103</v>
      </c>
      <c r="J13" s="101" t="s">
        <v>102</v>
      </c>
    </row>
    <row r="14" spans="1:22" x14ac:dyDescent="0.25">
      <c r="F14" s="33" t="s">
        <v>26</v>
      </c>
      <c r="G14" s="25">
        <v>9</v>
      </c>
      <c r="H14" s="77">
        <f>(G14*100)/D3</f>
        <v>2.9220779220779223</v>
      </c>
      <c r="I14" s="25">
        <v>61</v>
      </c>
      <c r="J14" s="77">
        <f>(I14*100)/D3</f>
        <v>19.805194805194805</v>
      </c>
    </row>
    <row r="15" spans="1:22" x14ac:dyDescent="0.25">
      <c r="F15" s="33" t="s">
        <v>31</v>
      </c>
      <c r="G15" s="33">
        <v>7</v>
      </c>
      <c r="H15" s="77">
        <f>(G15*100)/D4</f>
        <v>5.384615384615385</v>
      </c>
      <c r="I15" s="33">
        <v>30</v>
      </c>
      <c r="J15" s="77">
        <f>(I15*100)/D4</f>
        <v>23.076923076923077</v>
      </c>
    </row>
    <row r="16" spans="1:22" x14ac:dyDescent="0.25">
      <c r="F16" s="33" t="s">
        <v>35</v>
      </c>
      <c r="G16" s="33">
        <v>17</v>
      </c>
      <c r="H16" s="77">
        <f>(G16*100)/D5</f>
        <v>4.7752808988764048</v>
      </c>
      <c r="I16" s="33">
        <v>52</v>
      </c>
      <c r="J16" s="77">
        <f>(I16*100)/D5</f>
        <v>14.606741573033707</v>
      </c>
    </row>
    <row r="17" spans="1:21" x14ac:dyDescent="0.25">
      <c r="F17" s="33" t="s">
        <v>38</v>
      </c>
      <c r="G17" s="33">
        <v>4</v>
      </c>
      <c r="H17" s="77">
        <f>(G17*100)/D6</f>
        <v>36.363636363636367</v>
      </c>
      <c r="I17" s="33">
        <v>7</v>
      </c>
      <c r="J17" s="77">
        <f>(I17*100)/D6</f>
        <v>63.636363636363633</v>
      </c>
      <c r="U17" t="s">
        <v>104</v>
      </c>
    </row>
    <row r="19" spans="1:21" x14ac:dyDescent="0.25">
      <c r="A19" s="102"/>
      <c r="C19" s="103" t="s">
        <v>105</v>
      </c>
      <c r="E19" s="104" t="s">
        <v>14</v>
      </c>
      <c r="F19" s="74" t="s">
        <v>101</v>
      </c>
      <c r="G19" s="74" t="s">
        <v>103</v>
      </c>
      <c r="H19" s="104" t="s">
        <v>17</v>
      </c>
    </row>
    <row r="20" spans="1:21" ht="24.6" customHeight="1" x14ac:dyDescent="0.25">
      <c r="E20" s="105" t="s">
        <v>106</v>
      </c>
      <c r="F20" s="106" t="s">
        <v>107</v>
      </c>
      <c r="G20" s="105" t="s">
        <v>108</v>
      </c>
      <c r="H20" s="105" t="s">
        <v>109</v>
      </c>
    </row>
    <row r="21" spans="1:21" ht="22.35" customHeight="1" x14ac:dyDescent="0.25">
      <c r="E21" s="107" t="s">
        <v>110</v>
      </c>
      <c r="F21" s="108" t="s">
        <v>111</v>
      </c>
      <c r="G21" s="107" t="s">
        <v>112</v>
      </c>
      <c r="H21" s="107" t="s">
        <v>113</v>
      </c>
    </row>
    <row r="22" spans="1:21" ht="22.35" customHeight="1" x14ac:dyDescent="0.25">
      <c r="E22" s="99"/>
      <c r="F22" s="109"/>
      <c r="G22" s="99"/>
      <c r="H22" s="99"/>
    </row>
    <row r="23" spans="1:21" ht="15.75" thickBot="1" x14ac:dyDescent="0.3"/>
    <row r="24" spans="1:21" ht="15.75" thickBot="1" x14ac:dyDescent="0.3">
      <c r="C24" s="103" t="s">
        <v>114</v>
      </c>
      <c r="E24" s="199" t="s">
        <v>115</v>
      </c>
      <c r="F24" s="199"/>
      <c r="G24" s="173" t="s">
        <v>116</v>
      </c>
      <c r="H24" s="174"/>
      <c r="I24" s="200" t="s">
        <v>117</v>
      </c>
      <c r="J24" s="199"/>
    </row>
    <row r="25" spans="1:21" x14ac:dyDescent="0.25">
      <c r="E25" s="201" t="s">
        <v>281</v>
      </c>
      <c r="F25" s="201"/>
      <c r="G25" s="201" t="s">
        <v>118</v>
      </c>
      <c r="H25" s="201"/>
      <c r="I25" s="201" t="s">
        <v>119</v>
      </c>
      <c r="J25" s="201"/>
    </row>
    <row r="26" spans="1:21" x14ac:dyDescent="0.25">
      <c r="E26" s="201" t="s">
        <v>120</v>
      </c>
      <c r="F26" s="201"/>
      <c r="G26" s="201" t="s">
        <v>284</v>
      </c>
      <c r="H26" s="201"/>
      <c r="I26" s="201" t="s">
        <v>286</v>
      </c>
      <c r="J26" s="201"/>
    </row>
    <row r="27" spans="1:21" x14ac:dyDescent="0.25">
      <c r="E27" s="201" t="s">
        <v>121</v>
      </c>
      <c r="F27" s="201"/>
      <c r="G27" s="201" t="s">
        <v>285</v>
      </c>
      <c r="H27" s="201"/>
      <c r="I27" s="201" t="s">
        <v>122</v>
      </c>
      <c r="J27" s="201"/>
    </row>
    <row r="28" spans="1:21" x14ac:dyDescent="0.25">
      <c r="E28" s="201" t="s">
        <v>123</v>
      </c>
      <c r="F28" s="201"/>
      <c r="G28" s="201" t="s">
        <v>126</v>
      </c>
      <c r="H28" s="201"/>
      <c r="I28" s="201" t="s">
        <v>129</v>
      </c>
      <c r="J28" s="201"/>
    </row>
    <row r="29" spans="1:21" x14ac:dyDescent="0.25">
      <c r="E29" s="201" t="s">
        <v>280</v>
      </c>
      <c r="F29" s="201"/>
      <c r="G29" s="201" t="s">
        <v>127</v>
      </c>
      <c r="H29" s="201"/>
      <c r="I29" s="201" t="s">
        <v>131</v>
      </c>
      <c r="J29" s="201"/>
    </row>
    <row r="30" spans="1:21" x14ac:dyDescent="0.25">
      <c r="E30" s="201" t="s">
        <v>124</v>
      </c>
      <c r="F30" s="201"/>
      <c r="G30" s="201"/>
      <c r="H30" s="201"/>
      <c r="I30" s="201" t="s">
        <v>287</v>
      </c>
      <c r="J30" s="201"/>
    </row>
    <row r="31" spans="1:21" x14ac:dyDescent="0.25">
      <c r="E31" s="201" t="s">
        <v>125</v>
      </c>
      <c r="F31" s="201"/>
      <c r="G31" s="201"/>
      <c r="H31" s="201"/>
      <c r="I31" s="201"/>
      <c r="J31" s="201"/>
    </row>
    <row r="32" spans="1:21" x14ac:dyDescent="0.25">
      <c r="E32" s="201" t="s">
        <v>132</v>
      </c>
      <c r="F32" s="201"/>
      <c r="G32" s="201"/>
      <c r="H32" s="201"/>
      <c r="I32" s="201"/>
      <c r="J32" s="201"/>
    </row>
    <row r="33" spans="5:10" x14ac:dyDescent="0.25">
      <c r="E33" s="201" t="s">
        <v>128</v>
      </c>
      <c r="F33" s="201"/>
      <c r="G33" s="201"/>
      <c r="H33" s="201"/>
      <c r="I33" s="201"/>
      <c r="J33" s="201"/>
    </row>
    <row r="34" spans="5:10" x14ac:dyDescent="0.25">
      <c r="E34" s="172" t="s">
        <v>288</v>
      </c>
      <c r="F34" s="172"/>
      <c r="G34" s="175"/>
      <c r="H34" s="194"/>
      <c r="I34" s="194"/>
      <c r="J34" s="176"/>
    </row>
    <row r="35" spans="5:10" x14ac:dyDescent="0.25">
      <c r="E35" s="201" t="s">
        <v>282</v>
      </c>
      <c r="F35" s="201"/>
      <c r="G35" s="201"/>
      <c r="H35" s="201"/>
      <c r="I35" s="201"/>
      <c r="J35" s="201"/>
    </row>
    <row r="36" spans="5:10" x14ac:dyDescent="0.25">
      <c r="E36" s="201" t="s">
        <v>130</v>
      </c>
      <c r="F36" s="201"/>
      <c r="G36" s="201"/>
      <c r="H36" s="201"/>
      <c r="I36" s="201"/>
      <c r="J36" s="201"/>
    </row>
    <row r="37" spans="5:10" x14ac:dyDescent="0.25">
      <c r="E37" s="201" t="s">
        <v>283</v>
      </c>
      <c r="F37" s="201"/>
      <c r="G37" s="201"/>
      <c r="H37" s="201"/>
      <c r="I37" s="201"/>
      <c r="J37" s="201"/>
    </row>
    <row r="38" spans="5:10" ht="15.75" thickBot="1" x14ac:dyDescent="0.3">
      <c r="E38" s="203" t="s">
        <v>133</v>
      </c>
      <c r="F38" s="203"/>
      <c r="G38" s="203"/>
      <c r="H38" s="203"/>
      <c r="I38" s="203"/>
      <c r="J38" s="203"/>
    </row>
  </sheetData>
  <mergeCells count="62">
    <mergeCell ref="E37:F37"/>
    <mergeCell ref="G37:H37"/>
    <mergeCell ref="I37:J37"/>
    <mergeCell ref="E38:F38"/>
    <mergeCell ref="G38:H38"/>
    <mergeCell ref="I38:J38"/>
    <mergeCell ref="E35:F35"/>
    <mergeCell ref="G35:H35"/>
    <mergeCell ref="I35:J35"/>
    <mergeCell ref="E36:F36"/>
    <mergeCell ref="G36:H36"/>
    <mergeCell ref="I36:J36"/>
    <mergeCell ref="E32:F32"/>
    <mergeCell ref="G32:H32"/>
    <mergeCell ref="I32:J32"/>
    <mergeCell ref="E33:F33"/>
    <mergeCell ref="G33:H33"/>
    <mergeCell ref="I33:J33"/>
    <mergeCell ref="E30:F30"/>
    <mergeCell ref="G30:H30"/>
    <mergeCell ref="I30:J30"/>
    <mergeCell ref="E31:F31"/>
    <mergeCell ref="G31:H31"/>
    <mergeCell ref="I31:J31"/>
    <mergeCell ref="E28:F28"/>
    <mergeCell ref="G28:H28"/>
    <mergeCell ref="I28:J28"/>
    <mergeCell ref="E29:F29"/>
    <mergeCell ref="G29:H29"/>
    <mergeCell ref="I29:J29"/>
    <mergeCell ref="E26:F26"/>
    <mergeCell ref="G26:H26"/>
    <mergeCell ref="I26:J26"/>
    <mergeCell ref="E27:F27"/>
    <mergeCell ref="G27:H27"/>
    <mergeCell ref="I27:J27"/>
    <mergeCell ref="A1:A2"/>
    <mergeCell ref="B1:B2"/>
    <mergeCell ref="E24:F24"/>
    <mergeCell ref="I24:J24"/>
    <mergeCell ref="E25:F25"/>
    <mergeCell ref="G25:H25"/>
    <mergeCell ref="I25:J25"/>
    <mergeCell ref="A3:A10"/>
    <mergeCell ref="B3:B10"/>
    <mergeCell ref="C1:D1"/>
    <mergeCell ref="E1:J1"/>
    <mergeCell ref="H34:I34"/>
    <mergeCell ref="K1:L1"/>
    <mergeCell ref="U1:U2"/>
    <mergeCell ref="V1:V2"/>
    <mergeCell ref="T3:T10"/>
    <mergeCell ref="U3:U10"/>
    <mergeCell ref="V3:V10"/>
    <mergeCell ref="M1:N1"/>
    <mergeCell ref="O1:P1"/>
    <mergeCell ref="Q1:Q2"/>
    <mergeCell ref="R1:R2"/>
    <mergeCell ref="S1:T1"/>
    <mergeCell ref="Q3:Q10"/>
    <mergeCell ref="R3:R10"/>
    <mergeCell ref="S3:S10"/>
  </mergeCells>
  <pageMargins left="0.7" right="0.7" top="0.75" bottom="0.75" header="0.51180555555555496" footer="0.51180555555555496"/>
  <pageSetup paperSize="8" scale="61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opLeftCell="B1" zoomScaleNormal="100" workbookViewId="0">
      <selection activeCell="Q29" sqref="Q29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19.85546875" customWidth="1"/>
    <col min="4" max="4" width="8.140625" customWidth="1"/>
    <col min="5" max="5" width="8.42578125" customWidth="1"/>
    <col min="6" max="6" width="9.140625" customWidth="1"/>
    <col min="8" max="8" width="10.140625" customWidth="1"/>
    <col min="9" max="9" width="8.140625" customWidth="1"/>
    <col min="10" max="10" width="9.5703125" customWidth="1"/>
    <col min="11" max="11" width="10.140625" customWidth="1"/>
    <col min="12" max="12" width="10" customWidth="1"/>
    <col min="13" max="13" width="5.85546875" customWidth="1"/>
    <col min="14" max="14" width="8.42578125" customWidth="1"/>
    <col min="15" max="15" width="9.85546875" customWidth="1"/>
    <col min="16" max="16" width="18.8554687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116" customWidth="1"/>
  </cols>
  <sheetData>
    <row r="1" spans="1:22" ht="40.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6.5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29.1" customHeight="1" x14ac:dyDescent="0.25">
      <c r="A3" s="177">
        <v>4</v>
      </c>
      <c r="B3" s="178" t="s">
        <v>134</v>
      </c>
      <c r="C3" s="23" t="s">
        <v>26</v>
      </c>
      <c r="D3" s="24">
        <v>388</v>
      </c>
      <c r="E3" s="23">
        <v>27</v>
      </c>
      <c r="F3" s="25">
        <f t="shared" ref="F3:F8" si="0">(E3*100)/D3</f>
        <v>6.9587628865979383</v>
      </c>
      <c r="G3" s="25">
        <v>105</v>
      </c>
      <c r="H3" s="25">
        <f t="shared" ref="H3:H8" si="1">(G3*100)/D3</f>
        <v>27.061855670103093</v>
      </c>
      <c r="I3" s="25">
        <v>256</v>
      </c>
      <c r="J3" s="26">
        <f t="shared" ref="J3:J8" si="2">(I3*100)/D3</f>
        <v>65.979381443298962</v>
      </c>
      <c r="K3" s="23">
        <v>341</v>
      </c>
      <c r="L3" s="26">
        <v>47</v>
      </c>
      <c r="M3" s="110" t="s">
        <v>27</v>
      </c>
      <c r="N3" s="23">
        <v>384</v>
      </c>
      <c r="O3" s="23" t="s">
        <v>28</v>
      </c>
      <c r="P3" s="27" t="s">
        <v>135</v>
      </c>
      <c r="Q3" s="204" t="s">
        <v>136</v>
      </c>
      <c r="R3" s="205"/>
      <c r="S3" s="195" t="s">
        <v>30</v>
      </c>
      <c r="T3" s="206"/>
      <c r="U3" s="195" t="s">
        <v>30</v>
      </c>
      <c r="V3" s="111" t="s">
        <v>137</v>
      </c>
    </row>
    <row r="4" spans="1:22" ht="15" customHeight="1" x14ac:dyDescent="0.25">
      <c r="A4" s="177"/>
      <c r="B4" s="178"/>
      <c r="C4" s="31" t="s">
        <v>31</v>
      </c>
      <c r="D4" s="32">
        <v>51</v>
      </c>
      <c r="E4" s="31">
        <v>13</v>
      </c>
      <c r="F4" s="25">
        <f t="shared" si="0"/>
        <v>25.490196078431371</v>
      </c>
      <c r="G4" s="33">
        <v>0</v>
      </c>
      <c r="H4" s="25">
        <f t="shared" si="1"/>
        <v>0</v>
      </c>
      <c r="I4" s="33">
        <v>38</v>
      </c>
      <c r="J4" s="26">
        <f t="shared" si="2"/>
        <v>74.509803921568633</v>
      </c>
      <c r="K4" s="31">
        <v>40</v>
      </c>
      <c r="L4" s="32">
        <v>11</v>
      </c>
      <c r="M4" s="110" t="s">
        <v>27</v>
      </c>
      <c r="N4" s="31">
        <v>21</v>
      </c>
      <c r="O4" s="31" t="s">
        <v>33</v>
      </c>
      <c r="P4" s="34" t="s">
        <v>138</v>
      </c>
      <c r="Q4" s="204"/>
      <c r="R4" s="205"/>
      <c r="S4" s="195"/>
      <c r="T4" s="206"/>
      <c r="U4" s="195"/>
      <c r="V4" s="111" t="s">
        <v>139</v>
      </c>
    </row>
    <row r="5" spans="1:22" ht="15" customHeight="1" x14ac:dyDescent="0.25">
      <c r="A5" s="177"/>
      <c r="B5" s="178"/>
      <c r="C5" s="31" t="s">
        <v>35</v>
      </c>
      <c r="D5" s="32">
        <v>87</v>
      </c>
      <c r="E5" s="31">
        <v>0</v>
      </c>
      <c r="F5" s="25">
        <f t="shared" si="0"/>
        <v>0</v>
      </c>
      <c r="G5" s="33">
        <v>22</v>
      </c>
      <c r="H5" s="25">
        <f t="shared" si="1"/>
        <v>25.287356321839081</v>
      </c>
      <c r="I5" s="33">
        <v>65</v>
      </c>
      <c r="J5" s="26">
        <f t="shared" si="2"/>
        <v>74.712643678160916</v>
      </c>
      <c r="K5" s="31">
        <v>73</v>
      </c>
      <c r="L5" s="32">
        <v>14</v>
      </c>
      <c r="M5" s="110" t="s">
        <v>27</v>
      </c>
      <c r="N5" s="31">
        <v>22</v>
      </c>
      <c r="O5" s="23" t="s">
        <v>36</v>
      </c>
      <c r="P5" s="34" t="s">
        <v>140</v>
      </c>
      <c r="Q5" s="204"/>
      <c r="R5" s="205"/>
      <c r="S5" s="195"/>
      <c r="T5" s="206"/>
      <c r="U5" s="195"/>
      <c r="V5" s="111" t="s">
        <v>141</v>
      </c>
    </row>
    <row r="6" spans="1:22" ht="15" customHeight="1" x14ac:dyDescent="0.25">
      <c r="A6" s="177"/>
      <c r="B6" s="178"/>
      <c r="C6" s="31" t="s">
        <v>38</v>
      </c>
      <c r="D6" s="32">
        <v>46</v>
      </c>
      <c r="E6" s="31">
        <v>0</v>
      </c>
      <c r="F6" s="25">
        <f t="shared" si="0"/>
        <v>0</v>
      </c>
      <c r="G6" s="33">
        <v>0</v>
      </c>
      <c r="H6" s="25">
        <f t="shared" si="1"/>
        <v>0</v>
      </c>
      <c r="I6" s="33">
        <v>46</v>
      </c>
      <c r="J6" s="26">
        <f t="shared" si="2"/>
        <v>100</v>
      </c>
      <c r="K6" s="31">
        <v>34</v>
      </c>
      <c r="L6" s="32">
        <v>12</v>
      </c>
      <c r="M6" s="110" t="s">
        <v>27</v>
      </c>
      <c r="N6" s="31">
        <v>40</v>
      </c>
      <c r="O6" s="31" t="s">
        <v>39</v>
      </c>
      <c r="P6" s="27" t="s">
        <v>142</v>
      </c>
      <c r="Q6" s="204"/>
      <c r="R6" s="205"/>
      <c r="S6" s="195"/>
      <c r="T6" s="206"/>
      <c r="U6" s="195"/>
      <c r="V6" s="112" t="s">
        <v>143</v>
      </c>
    </row>
    <row r="7" spans="1:22" ht="15" customHeight="1" x14ac:dyDescent="0.25">
      <c r="A7" s="177"/>
      <c r="B7" s="178"/>
      <c r="C7" s="113" t="s">
        <v>144</v>
      </c>
      <c r="D7" s="114">
        <v>60</v>
      </c>
      <c r="E7" s="115">
        <v>0</v>
      </c>
      <c r="F7" s="116">
        <f t="shared" si="0"/>
        <v>0</v>
      </c>
      <c r="G7" s="116">
        <v>16</v>
      </c>
      <c r="H7" s="116">
        <f t="shared" si="1"/>
        <v>26.666666666666668</v>
      </c>
      <c r="I7" s="116">
        <v>44</v>
      </c>
      <c r="J7" s="114">
        <f t="shared" si="2"/>
        <v>73.333333333333329</v>
      </c>
      <c r="K7" s="115">
        <v>60</v>
      </c>
      <c r="L7" s="114">
        <v>0</v>
      </c>
      <c r="M7" s="117" t="s">
        <v>27</v>
      </c>
      <c r="N7" s="115">
        <v>44</v>
      </c>
      <c r="O7" s="118" t="s">
        <v>41</v>
      </c>
      <c r="P7" s="119" t="s">
        <v>145</v>
      </c>
      <c r="Q7" s="204"/>
      <c r="R7" s="205"/>
      <c r="S7" s="195"/>
      <c r="T7" s="206"/>
      <c r="U7" s="195"/>
      <c r="V7" s="111"/>
    </row>
    <row r="8" spans="1:22" ht="15" customHeight="1" x14ac:dyDescent="0.25">
      <c r="A8" s="177"/>
      <c r="B8" s="178"/>
      <c r="C8" s="115" t="s">
        <v>146</v>
      </c>
      <c r="D8" s="114">
        <v>99</v>
      </c>
      <c r="E8" s="115"/>
      <c r="F8" s="116">
        <f t="shared" si="0"/>
        <v>0</v>
      </c>
      <c r="G8" s="116">
        <v>30</v>
      </c>
      <c r="H8" s="116">
        <f t="shared" si="1"/>
        <v>30.303030303030305</v>
      </c>
      <c r="I8" s="116">
        <v>60</v>
      </c>
      <c r="J8" s="114">
        <f t="shared" si="2"/>
        <v>60.606060606060609</v>
      </c>
      <c r="K8" s="115">
        <v>70</v>
      </c>
      <c r="L8" s="114">
        <v>29</v>
      </c>
      <c r="M8" s="115" t="s">
        <v>32</v>
      </c>
      <c r="N8" s="114"/>
      <c r="O8" s="115" t="s">
        <v>42</v>
      </c>
      <c r="P8" s="119" t="s">
        <v>147</v>
      </c>
      <c r="Q8" s="204"/>
      <c r="R8" s="205"/>
      <c r="S8" s="195"/>
      <c r="T8" s="206"/>
      <c r="U8" s="195"/>
      <c r="V8" s="120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04"/>
      <c r="R9" s="205"/>
      <c r="S9" s="195"/>
      <c r="T9" s="206"/>
      <c r="U9" s="195"/>
      <c r="V9" s="120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204"/>
      <c r="R10" s="205"/>
      <c r="S10" s="195"/>
      <c r="T10" s="206"/>
      <c r="U10" s="195"/>
      <c r="V10" s="121"/>
    </row>
    <row r="11" spans="1:22" ht="15" customHeight="1" x14ac:dyDescent="0.25">
      <c r="A11" s="177"/>
      <c r="B11" s="178" t="s">
        <v>148</v>
      </c>
      <c r="C11" s="51" t="s">
        <v>26</v>
      </c>
      <c r="D11" s="24">
        <v>14</v>
      </c>
      <c r="E11" s="51">
        <v>0</v>
      </c>
      <c r="F11" s="53">
        <f>(E11*100)/D11</f>
        <v>0</v>
      </c>
      <c r="G11" s="53">
        <v>9</v>
      </c>
      <c r="H11" s="53">
        <f>(G11*100)/D11</f>
        <v>64.285714285714292</v>
      </c>
      <c r="I11" s="53">
        <v>5</v>
      </c>
      <c r="J11" s="52">
        <f>(I11*100)/D11</f>
        <v>35.714285714285715</v>
      </c>
      <c r="K11" s="51">
        <v>12</v>
      </c>
      <c r="L11" s="52">
        <v>2</v>
      </c>
      <c r="M11" s="122" t="s">
        <v>32</v>
      </c>
      <c r="N11" s="52"/>
      <c r="O11" s="51" t="s">
        <v>28</v>
      </c>
      <c r="P11" s="34" t="s">
        <v>76</v>
      </c>
      <c r="Q11" s="204" t="s">
        <v>149</v>
      </c>
      <c r="R11" s="207"/>
      <c r="S11" s="195" t="s">
        <v>30</v>
      </c>
      <c r="T11" s="208"/>
      <c r="U11" s="195" t="s">
        <v>30</v>
      </c>
      <c r="V11" s="123" t="s">
        <v>150</v>
      </c>
    </row>
    <row r="12" spans="1:22" ht="15" customHeight="1" x14ac:dyDescent="0.25">
      <c r="A12" s="177"/>
      <c r="B12" s="178"/>
      <c r="C12" s="31" t="s">
        <v>31</v>
      </c>
      <c r="D12" s="32">
        <v>65</v>
      </c>
      <c r="E12" s="31">
        <v>0</v>
      </c>
      <c r="F12" s="33">
        <f>(E12*100)/D12</f>
        <v>0</v>
      </c>
      <c r="G12" s="33">
        <v>51</v>
      </c>
      <c r="H12" s="33">
        <f>(G12*100)/D12</f>
        <v>78.461538461538467</v>
      </c>
      <c r="I12" s="33">
        <v>14</v>
      </c>
      <c r="J12" s="32">
        <f>(I12*100)/D12</f>
        <v>21.53846153846154</v>
      </c>
      <c r="K12" s="31">
        <v>54</v>
      </c>
      <c r="L12" s="32">
        <v>11</v>
      </c>
      <c r="M12" s="124" t="s">
        <v>27</v>
      </c>
      <c r="N12" s="32">
        <v>7</v>
      </c>
      <c r="O12" s="31" t="s">
        <v>151</v>
      </c>
      <c r="P12" s="34" t="s">
        <v>152</v>
      </c>
      <c r="Q12" s="204"/>
      <c r="R12" s="207"/>
      <c r="S12" s="195"/>
      <c r="T12" s="208"/>
      <c r="U12" s="195"/>
      <c r="V12" s="112" t="s">
        <v>153</v>
      </c>
    </row>
    <row r="13" spans="1:22" ht="15" customHeight="1" x14ac:dyDescent="0.25">
      <c r="A13" s="177"/>
      <c r="B13" s="178"/>
      <c r="C13" s="31"/>
      <c r="D13" s="32">
        <v>0</v>
      </c>
      <c r="E13" s="31"/>
      <c r="F13" s="33"/>
      <c r="G13" s="33"/>
      <c r="H13" s="33"/>
      <c r="I13" s="33"/>
      <c r="J13" s="32"/>
      <c r="K13" s="31"/>
      <c r="L13" s="32"/>
      <c r="M13" s="31"/>
      <c r="N13" s="32"/>
      <c r="O13" s="118"/>
      <c r="P13" s="125"/>
      <c r="Q13" s="204"/>
      <c r="R13" s="207"/>
      <c r="S13" s="195"/>
      <c r="T13" s="208"/>
      <c r="U13" s="195"/>
      <c r="V13" s="120"/>
    </row>
    <row r="14" spans="1:22" ht="15" customHeight="1" x14ac:dyDescent="0.25">
      <c r="A14" s="177"/>
      <c r="B14" s="178"/>
      <c r="C14" s="31"/>
      <c r="D14" s="32">
        <v>0</v>
      </c>
      <c r="E14" s="31"/>
      <c r="F14" s="33"/>
      <c r="G14" s="33"/>
      <c r="H14" s="33"/>
      <c r="I14" s="33"/>
      <c r="J14" s="32"/>
      <c r="K14" s="31"/>
      <c r="L14" s="32"/>
      <c r="M14" s="31"/>
      <c r="N14" s="32"/>
      <c r="O14" s="115"/>
      <c r="P14" s="126"/>
      <c r="Q14" s="204"/>
      <c r="R14" s="207"/>
      <c r="S14" s="195"/>
      <c r="T14" s="208"/>
      <c r="U14" s="195"/>
      <c r="V14" s="120"/>
    </row>
    <row r="15" spans="1:22" ht="15" customHeight="1" x14ac:dyDescent="0.25">
      <c r="A15" s="177"/>
      <c r="B15" s="178"/>
      <c r="C15" s="31"/>
      <c r="D15" s="32">
        <v>0</v>
      </c>
      <c r="E15" s="31"/>
      <c r="F15" s="33"/>
      <c r="G15" s="33"/>
      <c r="H15" s="33"/>
      <c r="I15" s="33"/>
      <c r="J15" s="32"/>
      <c r="K15" s="31"/>
      <c r="L15" s="32"/>
      <c r="M15" s="31"/>
      <c r="N15" s="32"/>
      <c r="O15" s="23" t="s">
        <v>41</v>
      </c>
      <c r="P15" s="34"/>
      <c r="Q15" s="204"/>
      <c r="R15" s="207"/>
      <c r="S15" s="195"/>
      <c r="T15" s="208"/>
      <c r="U15" s="195"/>
      <c r="V15" s="120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04"/>
      <c r="R16" s="207"/>
      <c r="S16" s="195"/>
      <c r="T16" s="208"/>
      <c r="U16" s="195"/>
      <c r="V16" s="120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04"/>
      <c r="R17" s="207"/>
      <c r="S17" s="195"/>
      <c r="T17" s="208"/>
      <c r="U17" s="195"/>
      <c r="V17" s="120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204"/>
      <c r="R18" s="207"/>
      <c r="S18" s="195"/>
      <c r="T18" s="208"/>
      <c r="U18" s="195"/>
      <c r="V18" s="121"/>
    </row>
    <row r="19" spans="1:22" ht="15" customHeight="1" x14ac:dyDescent="0.25">
      <c r="A19" s="177"/>
      <c r="B19" s="178" t="s">
        <v>154</v>
      </c>
      <c r="C19" s="51" t="s">
        <v>26</v>
      </c>
      <c r="D19" s="52">
        <v>50</v>
      </c>
      <c r="E19" s="51">
        <v>0</v>
      </c>
      <c r="F19" s="53">
        <f>(E19*100)/D19</f>
        <v>0</v>
      </c>
      <c r="G19" s="53">
        <v>6</v>
      </c>
      <c r="H19" s="53">
        <f>(G19*100)/D19</f>
        <v>12</v>
      </c>
      <c r="I19" s="53">
        <v>44</v>
      </c>
      <c r="J19" s="52">
        <f>(I19*100)/D19</f>
        <v>88</v>
      </c>
      <c r="K19" s="51">
        <v>42</v>
      </c>
      <c r="L19" s="52">
        <v>8</v>
      </c>
      <c r="M19" s="122" t="s">
        <v>27</v>
      </c>
      <c r="N19" s="52">
        <v>14</v>
      </c>
      <c r="O19" s="51" t="s">
        <v>28</v>
      </c>
      <c r="P19" s="34" t="s">
        <v>155</v>
      </c>
      <c r="Q19" s="204" t="s">
        <v>156</v>
      </c>
      <c r="R19" s="207"/>
      <c r="S19" s="195" t="s">
        <v>30</v>
      </c>
      <c r="T19" s="208"/>
      <c r="U19" s="195" t="s">
        <v>54</v>
      </c>
      <c r="V19" s="209" t="s">
        <v>157</v>
      </c>
    </row>
    <row r="20" spans="1:22" ht="15" customHeight="1" x14ac:dyDescent="0.25">
      <c r="A20" s="177"/>
      <c r="B20" s="178"/>
      <c r="C20" s="31" t="s">
        <v>31</v>
      </c>
      <c r="D20" s="32">
        <v>31</v>
      </c>
      <c r="E20" s="31">
        <v>0</v>
      </c>
      <c r="F20" s="33">
        <f>(E20*100)/D20</f>
        <v>0</v>
      </c>
      <c r="G20" s="33">
        <v>17</v>
      </c>
      <c r="H20" s="33">
        <f>(G20*100)/D20</f>
        <v>54.838709677419352</v>
      </c>
      <c r="I20" s="33">
        <v>14</v>
      </c>
      <c r="J20" s="32">
        <f>(I20*100)/D20</f>
        <v>45.161290322580648</v>
      </c>
      <c r="K20" s="31">
        <v>12</v>
      </c>
      <c r="L20" s="32">
        <v>5</v>
      </c>
      <c r="M20" s="122" t="s">
        <v>27</v>
      </c>
      <c r="N20" s="32">
        <v>7</v>
      </c>
      <c r="O20" s="31" t="s">
        <v>33</v>
      </c>
      <c r="P20" s="34" t="s">
        <v>158</v>
      </c>
      <c r="Q20" s="204"/>
      <c r="R20" s="207"/>
      <c r="S20" s="195"/>
      <c r="T20" s="208"/>
      <c r="U20" s="195"/>
      <c r="V20" s="209"/>
    </row>
    <row r="21" spans="1:22" ht="15" customHeight="1" x14ac:dyDescent="0.25">
      <c r="A21" s="177"/>
      <c r="B21" s="178"/>
      <c r="C21" s="31" t="s">
        <v>35</v>
      </c>
      <c r="D21" s="32">
        <v>0</v>
      </c>
      <c r="E21" s="31"/>
      <c r="F21" s="33"/>
      <c r="G21" s="33"/>
      <c r="H21" s="33"/>
      <c r="I21" s="33"/>
      <c r="J21" s="32"/>
      <c r="K21" s="31"/>
      <c r="L21" s="32"/>
      <c r="M21" s="31"/>
      <c r="N21" s="32"/>
      <c r="O21" s="23"/>
      <c r="P21" s="34"/>
      <c r="Q21" s="204"/>
      <c r="R21" s="207"/>
      <c r="S21" s="195"/>
      <c r="T21" s="208"/>
      <c r="U21" s="195"/>
      <c r="V21" s="209"/>
    </row>
    <row r="22" spans="1:22" ht="15" customHeight="1" x14ac:dyDescent="0.25">
      <c r="A22" s="177"/>
      <c r="B22" s="178"/>
      <c r="C22" s="31" t="s">
        <v>38</v>
      </c>
      <c r="D22" s="32">
        <v>0</v>
      </c>
      <c r="E22" s="31"/>
      <c r="F22" s="33"/>
      <c r="G22" s="33"/>
      <c r="H22" s="33"/>
      <c r="I22" s="33"/>
      <c r="J22" s="32"/>
      <c r="K22" s="31"/>
      <c r="L22" s="32"/>
      <c r="M22" s="31"/>
      <c r="N22" s="32"/>
      <c r="O22" s="31"/>
      <c r="Q22" s="204"/>
      <c r="R22" s="207"/>
      <c r="S22" s="195"/>
      <c r="T22" s="208"/>
      <c r="U22" s="195"/>
      <c r="V22" s="209"/>
    </row>
    <row r="23" spans="1:22" ht="15" customHeight="1" x14ac:dyDescent="0.25">
      <c r="A23" s="177"/>
      <c r="B23" s="178"/>
      <c r="C23" s="127" t="s">
        <v>159</v>
      </c>
      <c r="D23" s="32">
        <v>55</v>
      </c>
      <c r="E23" s="31">
        <v>0</v>
      </c>
      <c r="F23" s="33">
        <f>(E23*100)/D23</f>
        <v>0</v>
      </c>
      <c r="G23" s="33">
        <v>11</v>
      </c>
      <c r="H23" s="33">
        <f>(G23*100)/D23</f>
        <v>20</v>
      </c>
      <c r="I23" s="33">
        <v>44</v>
      </c>
      <c r="J23" s="32">
        <f>(I23*100)/D23</f>
        <v>80</v>
      </c>
      <c r="K23" s="31">
        <v>50</v>
      </c>
      <c r="L23" s="32">
        <v>5</v>
      </c>
      <c r="M23" s="124" t="s">
        <v>32</v>
      </c>
      <c r="N23" s="32"/>
      <c r="O23" s="23" t="s">
        <v>41</v>
      </c>
      <c r="P23" s="34" t="s">
        <v>160</v>
      </c>
      <c r="Q23" s="204"/>
      <c r="R23" s="207"/>
      <c r="S23" s="195"/>
      <c r="T23" s="208"/>
      <c r="U23" s="195"/>
      <c r="V23" s="209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/>
      <c r="Q24" s="204"/>
      <c r="R24" s="207"/>
      <c r="S24" s="195"/>
      <c r="T24" s="208"/>
      <c r="U24" s="195"/>
      <c r="V24" s="209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34"/>
      <c r="Q25" s="204"/>
      <c r="R25" s="207"/>
      <c r="S25" s="195"/>
      <c r="T25" s="208"/>
      <c r="U25" s="195"/>
      <c r="V25" s="209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204"/>
      <c r="R26" s="207"/>
      <c r="S26" s="195"/>
      <c r="T26" s="208"/>
      <c r="U26" s="195"/>
      <c r="V26" s="209"/>
    </row>
  </sheetData>
  <mergeCells count="32">
    <mergeCell ref="V19:V26"/>
    <mergeCell ref="Q19:Q26"/>
    <mergeCell ref="R19:R26"/>
    <mergeCell ref="S19:S26"/>
    <mergeCell ref="T19:T26"/>
    <mergeCell ref="U19:U26"/>
    <mergeCell ref="U1:U2"/>
    <mergeCell ref="V1:V2"/>
    <mergeCell ref="A3:A26"/>
    <mergeCell ref="B3:B10"/>
    <mergeCell ref="Q3:Q10"/>
    <mergeCell ref="R3:R10"/>
    <mergeCell ref="S3:S10"/>
    <mergeCell ref="T3:T10"/>
    <mergeCell ref="U3:U10"/>
    <mergeCell ref="B11:B18"/>
    <mergeCell ref="Q11:Q18"/>
    <mergeCell ref="R11:R18"/>
    <mergeCell ref="S11:S18"/>
    <mergeCell ref="T11:T18"/>
    <mergeCell ref="U11:U18"/>
    <mergeCell ref="B19:B26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topLeftCell="A7" zoomScaleNormal="100" workbookViewId="0">
      <selection activeCell="N59" sqref="N59"/>
    </sheetView>
  </sheetViews>
  <sheetFormatPr defaultColWidth="8.5703125" defaultRowHeight="15" x14ac:dyDescent="0.25"/>
  <cols>
    <col min="1" max="1" width="10.5703125" customWidth="1"/>
    <col min="2" max="2" width="13.5703125" customWidth="1"/>
    <col min="3" max="3" width="20.5703125" customWidth="1"/>
    <col min="4" max="4" width="8.140625" customWidth="1"/>
    <col min="5" max="5" width="8.42578125" customWidth="1"/>
    <col min="6" max="6" width="6.85546875" customWidth="1"/>
    <col min="7" max="7" width="8.85546875" customWidth="1"/>
    <col min="8" max="8" width="7" customWidth="1"/>
    <col min="9" max="9" width="8.140625" customWidth="1"/>
    <col min="10" max="10" width="7" customWidth="1"/>
    <col min="11" max="11" width="9" customWidth="1"/>
    <col min="12" max="12" width="9.42578125" customWidth="1"/>
    <col min="13" max="13" width="5.85546875" customWidth="1"/>
    <col min="15" max="15" width="9.85546875" customWidth="1"/>
    <col min="16" max="16" width="18.85546875" customWidth="1"/>
    <col min="17" max="18" width="14.140625" customWidth="1"/>
    <col min="19" max="19" width="6.42578125" customWidth="1"/>
    <col min="20" max="20" width="17" customWidth="1"/>
    <col min="21" max="21" width="16.42578125" customWidth="1"/>
    <col min="22" max="22" width="17.5703125" customWidth="1"/>
  </cols>
  <sheetData>
    <row r="1" spans="1:22" ht="39.7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7.25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5</v>
      </c>
      <c r="B3" s="178" t="s">
        <v>161</v>
      </c>
      <c r="C3" s="23" t="s">
        <v>26</v>
      </c>
      <c r="D3" s="24">
        <v>244</v>
      </c>
      <c r="E3" s="23">
        <v>0</v>
      </c>
      <c r="F3" s="25">
        <f>(E3*100)/D3</f>
        <v>0</v>
      </c>
      <c r="G3" s="25">
        <v>38</v>
      </c>
      <c r="H3" s="25">
        <f>(G3*100)/D3</f>
        <v>15.573770491803279</v>
      </c>
      <c r="I3" s="25">
        <v>174</v>
      </c>
      <c r="J3" s="26">
        <f>(I3*100)/D3</f>
        <v>71.311475409836063</v>
      </c>
      <c r="K3" s="23">
        <v>241</v>
      </c>
      <c r="L3" s="26">
        <v>3</v>
      </c>
      <c r="M3" s="23" t="s">
        <v>27</v>
      </c>
      <c r="N3" s="26">
        <v>36</v>
      </c>
      <c r="O3" s="23" t="s">
        <v>28</v>
      </c>
      <c r="P3" s="27" t="s">
        <v>162</v>
      </c>
      <c r="Q3" s="210" t="s">
        <v>163</v>
      </c>
      <c r="R3" s="210" t="s">
        <v>32</v>
      </c>
      <c r="S3" s="211" t="s">
        <v>32</v>
      </c>
      <c r="T3" s="206"/>
      <c r="U3" s="211" t="s">
        <v>32</v>
      </c>
      <c r="V3" s="210"/>
    </row>
    <row r="4" spans="1:22" ht="15" customHeight="1" x14ac:dyDescent="0.25">
      <c r="A4" s="177"/>
      <c r="B4" s="178"/>
      <c r="C4" s="31" t="s">
        <v>31</v>
      </c>
      <c r="D4" s="32">
        <v>65</v>
      </c>
      <c r="E4" s="31">
        <v>10</v>
      </c>
      <c r="F4" s="25">
        <f>(E4*100)/D4</f>
        <v>15.384615384615385</v>
      </c>
      <c r="G4" s="33">
        <v>10</v>
      </c>
      <c r="H4" s="25">
        <f>(G4*100)/D4</f>
        <v>15.384615384615385</v>
      </c>
      <c r="I4" s="33">
        <v>54</v>
      </c>
      <c r="J4" s="26">
        <f>(I4*100)/D4</f>
        <v>83.07692307692308</v>
      </c>
      <c r="K4" s="31">
        <v>63</v>
      </c>
      <c r="L4" s="32">
        <v>11</v>
      </c>
      <c r="M4" s="31" t="s">
        <v>32</v>
      </c>
      <c r="N4" s="32"/>
      <c r="O4" s="31" t="s">
        <v>33</v>
      </c>
      <c r="P4" s="27" t="s">
        <v>162</v>
      </c>
      <c r="Q4" s="210"/>
      <c r="R4" s="210"/>
      <c r="S4" s="211"/>
      <c r="T4" s="206"/>
      <c r="U4" s="211"/>
      <c r="V4" s="210"/>
    </row>
    <row r="5" spans="1:22" ht="15" customHeight="1" x14ac:dyDescent="0.25">
      <c r="A5" s="177"/>
      <c r="B5" s="178"/>
      <c r="C5" s="31" t="s">
        <v>35</v>
      </c>
      <c r="D5" s="32">
        <v>24</v>
      </c>
      <c r="E5" s="31">
        <v>17</v>
      </c>
      <c r="F5" s="25">
        <f>(E5*100)/D5</f>
        <v>70.833333333333329</v>
      </c>
      <c r="G5" s="33">
        <v>2</v>
      </c>
      <c r="H5" s="25">
        <f>(G5*100)/D5</f>
        <v>8.3333333333333339</v>
      </c>
      <c r="I5" s="33">
        <v>7</v>
      </c>
      <c r="J5" s="26">
        <f>(I5*100)/D5</f>
        <v>29.166666666666668</v>
      </c>
      <c r="K5" s="31">
        <v>12</v>
      </c>
      <c r="L5" s="32">
        <v>8</v>
      </c>
      <c r="M5" s="31" t="s">
        <v>32</v>
      </c>
      <c r="N5" s="32"/>
      <c r="O5" s="23" t="s">
        <v>36</v>
      </c>
      <c r="P5" s="27" t="s">
        <v>164</v>
      </c>
      <c r="Q5" s="210"/>
      <c r="R5" s="210"/>
      <c r="S5" s="211"/>
      <c r="T5" s="206"/>
      <c r="U5" s="211"/>
      <c r="V5" s="210"/>
    </row>
    <row r="6" spans="1:22" ht="15" customHeight="1" x14ac:dyDescent="0.25">
      <c r="A6" s="177"/>
      <c r="B6" s="178"/>
      <c r="C6" s="31" t="s">
        <v>38</v>
      </c>
      <c r="D6" s="32">
        <v>0</v>
      </c>
      <c r="E6" s="31">
        <v>0</v>
      </c>
      <c r="F6" s="25" t="e">
        <f>(E6*100)/D6</f>
        <v>#DIV/0!</v>
      </c>
      <c r="G6" s="33">
        <v>0</v>
      </c>
      <c r="H6" s="25" t="e">
        <f>(G6*100)/D6</f>
        <v>#DIV/0!</v>
      </c>
      <c r="I6" s="33">
        <v>0</v>
      </c>
      <c r="J6" s="26" t="e">
        <f>(I6*100)/D6</f>
        <v>#DIV/0!</v>
      </c>
      <c r="K6" s="31">
        <v>0</v>
      </c>
      <c r="L6" s="32">
        <v>0</v>
      </c>
      <c r="M6" s="31"/>
      <c r="N6" s="32"/>
      <c r="O6" s="31" t="s">
        <v>39</v>
      </c>
      <c r="P6" s="27" t="s">
        <v>162</v>
      </c>
      <c r="Q6" s="210"/>
      <c r="R6" s="210"/>
      <c r="S6" s="211"/>
      <c r="T6" s="206"/>
      <c r="U6" s="211"/>
      <c r="V6" s="210"/>
    </row>
    <row r="7" spans="1:22" ht="15" customHeight="1" x14ac:dyDescent="0.25">
      <c r="A7" s="177"/>
      <c r="B7" s="178"/>
      <c r="C7" s="35"/>
      <c r="D7" s="36"/>
      <c r="E7" s="35">
        <v>0</v>
      </c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27" t="s">
        <v>162</v>
      </c>
      <c r="Q7" s="210"/>
      <c r="R7" s="210"/>
      <c r="S7" s="211"/>
      <c r="T7" s="206"/>
      <c r="U7" s="211"/>
      <c r="V7" s="210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210"/>
      <c r="R8" s="210"/>
      <c r="S8" s="211"/>
      <c r="T8" s="206"/>
      <c r="U8" s="211"/>
      <c r="V8" s="210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10"/>
      <c r="R9" s="210"/>
      <c r="S9" s="211"/>
      <c r="T9" s="206"/>
      <c r="U9" s="211"/>
      <c r="V9" s="210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210"/>
      <c r="R10" s="210"/>
      <c r="S10" s="211"/>
      <c r="T10" s="206"/>
      <c r="U10" s="211"/>
      <c r="V10" s="210"/>
    </row>
    <row r="11" spans="1:22" ht="15" customHeight="1" x14ac:dyDescent="0.25">
      <c r="A11" s="177"/>
      <c r="B11" s="178" t="s">
        <v>165</v>
      </c>
      <c r="C11" s="51" t="s">
        <v>26</v>
      </c>
      <c r="D11" s="52">
        <v>450</v>
      </c>
      <c r="E11" s="51">
        <v>11</v>
      </c>
      <c r="F11" s="53">
        <f>(E11*100)/D11</f>
        <v>2.4444444444444446</v>
      </c>
      <c r="G11" s="53">
        <v>20</v>
      </c>
      <c r="H11" s="53">
        <f>(G11*100)/D11</f>
        <v>4.4444444444444446</v>
      </c>
      <c r="I11" s="53">
        <v>419</v>
      </c>
      <c r="J11" s="52">
        <f>(I11*100)/D11</f>
        <v>93.111111111111114</v>
      </c>
      <c r="K11" s="51">
        <v>428</v>
      </c>
      <c r="L11" s="52">
        <v>22</v>
      </c>
      <c r="M11" s="51" t="s">
        <v>27</v>
      </c>
      <c r="N11" s="52">
        <v>74</v>
      </c>
      <c r="O11" s="51" t="s">
        <v>28</v>
      </c>
      <c r="P11" s="27" t="s">
        <v>166</v>
      </c>
      <c r="Q11" s="207"/>
      <c r="R11" s="207"/>
      <c r="S11" s="212" t="s">
        <v>32</v>
      </c>
      <c r="T11" s="208"/>
      <c r="U11" s="212" t="s">
        <v>27</v>
      </c>
      <c r="V11" s="207"/>
    </row>
    <row r="12" spans="1:22" ht="15" customHeight="1" x14ac:dyDescent="0.25">
      <c r="A12" s="177"/>
      <c r="B12" s="178"/>
      <c r="C12" s="31" t="s">
        <v>31</v>
      </c>
      <c r="D12" s="32">
        <v>115</v>
      </c>
      <c r="E12" s="31">
        <v>6</v>
      </c>
      <c r="F12" s="33">
        <f>(E12*100)/D12</f>
        <v>5.2173913043478262</v>
      </c>
      <c r="G12" s="33">
        <v>2</v>
      </c>
      <c r="H12" s="33">
        <f>(G12*100)/D12</f>
        <v>1.7391304347826086</v>
      </c>
      <c r="I12" s="33">
        <v>107</v>
      </c>
      <c r="J12" s="32">
        <f>(I12*100)/D12</f>
        <v>93.043478260869563</v>
      </c>
      <c r="K12" s="31">
        <v>110</v>
      </c>
      <c r="L12" s="32">
        <v>5</v>
      </c>
      <c r="M12" s="31" t="s">
        <v>32</v>
      </c>
      <c r="N12" s="32">
        <v>0</v>
      </c>
      <c r="O12" s="31" t="s">
        <v>33</v>
      </c>
      <c r="P12" s="27" t="s">
        <v>167</v>
      </c>
      <c r="Q12" s="207"/>
      <c r="R12" s="207"/>
      <c r="S12" s="212"/>
      <c r="T12" s="208"/>
      <c r="U12" s="212"/>
      <c r="V12" s="207"/>
    </row>
    <row r="13" spans="1:22" ht="15" customHeight="1" x14ac:dyDescent="0.25">
      <c r="A13" s="177"/>
      <c r="B13" s="178"/>
      <c r="C13" s="31" t="s">
        <v>35</v>
      </c>
      <c r="D13" s="32">
        <v>25</v>
      </c>
      <c r="E13" s="31">
        <v>0</v>
      </c>
      <c r="F13" s="33">
        <f>(E13*100)/D13</f>
        <v>0</v>
      </c>
      <c r="G13" s="33">
        <v>0</v>
      </c>
      <c r="H13" s="33">
        <f>(G13*100)/D13</f>
        <v>0</v>
      </c>
      <c r="I13" s="33">
        <v>10</v>
      </c>
      <c r="J13" s="32">
        <f>(I13*100)/D13</f>
        <v>40</v>
      </c>
      <c r="K13" s="31">
        <v>22</v>
      </c>
      <c r="L13" s="32">
        <v>3</v>
      </c>
      <c r="M13" s="31" t="s">
        <v>27</v>
      </c>
      <c r="N13" s="32">
        <v>2</v>
      </c>
      <c r="O13" s="23" t="s">
        <v>36</v>
      </c>
      <c r="P13" s="27" t="s">
        <v>168</v>
      </c>
      <c r="Q13" s="207"/>
      <c r="R13" s="207"/>
      <c r="S13" s="212"/>
      <c r="T13" s="208"/>
      <c r="U13" s="212"/>
      <c r="V13" s="207"/>
    </row>
    <row r="14" spans="1:22" ht="15" customHeight="1" x14ac:dyDescent="0.25">
      <c r="A14" s="177"/>
      <c r="B14" s="178"/>
      <c r="C14" s="31" t="s">
        <v>38</v>
      </c>
      <c r="D14" s="32">
        <v>10</v>
      </c>
      <c r="E14" s="31">
        <v>0</v>
      </c>
      <c r="F14" s="33">
        <f>(E14*100)/D14</f>
        <v>0</v>
      </c>
      <c r="G14" s="33">
        <v>0</v>
      </c>
      <c r="H14" s="33">
        <f>(G14*100)/D14</f>
        <v>0</v>
      </c>
      <c r="I14" s="33">
        <v>10</v>
      </c>
      <c r="J14" s="32">
        <f>(I14*100)/D14</f>
        <v>100</v>
      </c>
      <c r="K14" s="31">
        <v>9</v>
      </c>
      <c r="L14" s="32">
        <v>1</v>
      </c>
      <c r="M14" s="31" t="s">
        <v>27</v>
      </c>
      <c r="N14" s="32">
        <v>3</v>
      </c>
      <c r="O14" s="31" t="s">
        <v>39</v>
      </c>
      <c r="P14" s="27" t="s">
        <v>169</v>
      </c>
      <c r="Q14" s="207"/>
      <c r="R14" s="207"/>
      <c r="S14" s="212"/>
      <c r="T14" s="208"/>
      <c r="U14" s="212"/>
      <c r="V14" s="207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170</v>
      </c>
      <c r="Q15" s="207"/>
      <c r="R15" s="207"/>
      <c r="S15" s="212"/>
      <c r="T15" s="208"/>
      <c r="U15" s="212"/>
      <c r="V15" s="207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07"/>
      <c r="R16" s="207"/>
      <c r="S16" s="212"/>
      <c r="T16" s="208"/>
      <c r="U16" s="212"/>
      <c r="V16" s="207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07"/>
      <c r="R17" s="207"/>
      <c r="S17" s="212"/>
      <c r="T17" s="208"/>
      <c r="U17" s="212"/>
      <c r="V17" s="207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207"/>
      <c r="R18" s="207"/>
      <c r="S18" s="212"/>
      <c r="T18" s="208"/>
      <c r="U18" s="212"/>
      <c r="V18" s="207"/>
    </row>
    <row r="19" spans="1:22" ht="15" customHeight="1" x14ac:dyDescent="0.25">
      <c r="A19" s="177"/>
      <c r="B19" s="178" t="s">
        <v>171</v>
      </c>
      <c r="C19" s="51" t="s">
        <v>26</v>
      </c>
      <c r="D19" s="52">
        <v>123</v>
      </c>
      <c r="E19" s="51">
        <v>0</v>
      </c>
      <c r="F19" s="53">
        <f>(E19*100)/D19</f>
        <v>0</v>
      </c>
      <c r="G19" s="53">
        <v>30</v>
      </c>
      <c r="H19" s="53">
        <f>(G19*100)/D19</f>
        <v>24.390243902439025</v>
      </c>
      <c r="I19" s="53">
        <v>93</v>
      </c>
      <c r="J19" s="52">
        <f>(I19*100)/D19</f>
        <v>75.609756097560975</v>
      </c>
      <c r="K19" s="51">
        <v>119</v>
      </c>
      <c r="L19" s="52">
        <v>4</v>
      </c>
      <c r="M19" s="51" t="s">
        <v>27</v>
      </c>
      <c r="N19" s="52">
        <v>21</v>
      </c>
      <c r="O19" s="51" t="s">
        <v>28</v>
      </c>
      <c r="P19" s="128" t="s">
        <v>172</v>
      </c>
      <c r="Q19" s="207"/>
      <c r="R19" s="207"/>
      <c r="S19" s="212" t="s">
        <v>32</v>
      </c>
      <c r="T19" s="208"/>
      <c r="U19" s="212" t="s">
        <v>32</v>
      </c>
      <c r="V19" s="207"/>
    </row>
    <row r="20" spans="1:22" ht="15" customHeight="1" x14ac:dyDescent="0.25">
      <c r="A20" s="177"/>
      <c r="B20" s="178"/>
      <c r="C20" s="31" t="s">
        <v>31</v>
      </c>
      <c r="D20" s="32">
        <v>33</v>
      </c>
      <c r="E20" s="31">
        <v>18</v>
      </c>
      <c r="F20" s="33">
        <f>(E20*100)/D20</f>
        <v>54.545454545454547</v>
      </c>
      <c r="G20" s="33">
        <v>0</v>
      </c>
      <c r="H20" s="33">
        <f>(G20*100)/D20</f>
        <v>0</v>
      </c>
      <c r="I20" s="33">
        <v>15</v>
      </c>
      <c r="J20" s="32">
        <f>(I20*100)/D20</f>
        <v>45.454545454545453</v>
      </c>
      <c r="K20" s="31">
        <v>21</v>
      </c>
      <c r="L20" s="32">
        <v>12</v>
      </c>
      <c r="M20" s="31" t="s">
        <v>32</v>
      </c>
      <c r="N20" s="32"/>
      <c r="O20" s="31" t="s">
        <v>33</v>
      </c>
      <c r="P20" s="129" t="s">
        <v>173</v>
      </c>
      <c r="Q20" s="207"/>
      <c r="R20" s="207"/>
      <c r="S20" s="212"/>
      <c r="T20" s="208"/>
      <c r="U20" s="212"/>
      <c r="V20" s="207"/>
    </row>
    <row r="21" spans="1:22" ht="15" customHeight="1" x14ac:dyDescent="0.25">
      <c r="A21" s="177"/>
      <c r="B21" s="178"/>
      <c r="C21" s="31" t="s">
        <v>35</v>
      </c>
      <c r="D21" s="32">
        <v>11</v>
      </c>
      <c r="E21" s="31">
        <v>0</v>
      </c>
      <c r="F21" s="33">
        <f>(E21*100)/D21</f>
        <v>0</v>
      </c>
      <c r="G21" s="33">
        <v>5</v>
      </c>
      <c r="H21" s="33">
        <f>(G21*100)/D21</f>
        <v>45.454545454545453</v>
      </c>
      <c r="I21" s="33">
        <v>6</v>
      </c>
      <c r="J21" s="32">
        <f>(I21*100)/D21</f>
        <v>54.545454545454547</v>
      </c>
      <c r="K21" s="31">
        <v>5</v>
      </c>
      <c r="L21" s="32">
        <v>6</v>
      </c>
      <c r="M21" s="31" t="s">
        <v>32</v>
      </c>
      <c r="N21" s="32"/>
      <c r="O21" s="23" t="s">
        <v>36</v>
      </c>
      <c r="P21" s="129" t="s">
        <v>173</v>
      </c>
      <c r="Q21" s="207"/>
      <c r="R21" s="207"/>
      <c r="S21" s="212"/>
      <c r="T21" s="208"/>
      <c r="U21" s="212"/>
      <c r="V21" s="207"/>
    </row>
    <row r="22" spans="1:22" ht="15" customHeight="1" x14ac:dyDescent="0.25">
      <c r="A22" s="177"/>
      <c r="B22" s="178"/>
      <c r="C22" s="31" t="s">
        <v>38</v>
      </c>
      <c r="D22" s="32">
        <v>0</v>
      </c>
      <c r="E22" s="31">
        <v>0</v>
      </c>
      <c r="F22" s="33" t="e">
        <f>(E22*100)/D22</f>
        <v>#DIV/0!</v>
      </c>
      <c r="G22" s="33">
        <v>0</v>
      </c>
      <c r="H22" s="33" t="e">
        <f>(G22*100)/D22</f>
        <v>#DIV/0!</v>
      </c>
      <c r="I22" s="33">
        <v>0</v>
      </c>
      <c r="J22" s="32" t="e">
        <f>(I22*100)/D22</f>
        <v>#DIV/0!</v>
      </c>
      <c r="K22" s="31">
        <v>0</v>
      </c>
      <c r="L22" s="32">
        <v>0</v>
      </c>
      <c r="M22" s="31" t="s">
        <v>32</v>
      </c>
      <c r="N22" s="32"/>
      <c r="O22" s="31" t="s">
        <v>39</v>
      </c>
      <c r="P22" s="129" t="s">
        <v>174</v>
      </c>
      <c r="Q22" s="207"/>
      <c r="R22" s="207"/>
      <c r="S22" s="212"/>
      <c r="T22" s="208"/>
      <c r="U22" s="212"/>
      <c r="V22" s="207"/>
    </row>
    <row r="23" spans="1:22" ht="15" customHeight="1" x14ac:dyDescent="0.25">
      <c r="A23" s="177"/>
      <c r="B23" s="178"/>
      <c r="C23" s="35"/>
      <c r="D23" s="36"/>
      <c r="E23" s="35"/>
      <c r="F23" s="37"/>
      <c r="G23" s="37"/>
      <c r="H23" s="37"/>
      <c r="I23" s="37"/>
      <c r="J23" s="36"/>
      <c r="K23" s="35"/>
      <c r="L23" s="36"/>
      <c r="M23" s="35"/>
      <c r="N23" s="36"/>
      <c r="O23" s="23" t="s">
        <v>41</v>
      </c>
      <c r="P23" s="129" t="s">
        <v>173</v>
      </c>
      <c r="Q23" s="207"/>
      <c r="R23" s="207"/>
      <c r="S23" s="212"/>
      <c r="T23" s="208"/>
      <c r="U23" s="212"/>
      <c r="V23" s="207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/>
      <c r="Q24" s="207"/>
      <c r="R24" s="207"/>
      <c r="S24" s="212"/>
      <c r="T24" s="208"/>
      <c r="U24" s="212"/>
      <c r="V24" s="207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34"/>
      <c r="Q25" s="207"/>
      <c r="R25" s="207"/>
      <c r="S25" s="212"/>
      <c r="T25" s="208"/>
      <c r="U25" s="212"/>
      <c r="V25" s="207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207"/>
      <c r="R26" s="207"/>
      <c r="S26" s="212"/>
      <c r="T26" s="208"/>
      <c r="U26" s="212"/>
      <c r="V26" s="207"/>
    </row>
    <row r="27" spans="1:22" ht="15" customHeight="1" x14ac:dyDescent="0.25">
      <c r="A27" s="177"/>
      <c r="B27" s="178" t="s">
        <v>175</v>
      </c>
      <c r="C27" s="51" t="s">
        <v>26</v>
      </c>
      <c r="D27" s="52">
        <v>646</v>
      </c>
      <c r="E27" s="51">
        <v>0</v>
      </c>
      <c r="F27" s="53">
        <f>(E27*100)/D27</f>
        <v>0</v>
      </c>
      <c r="G27" s="53">
        <v>252</v>
      </c>
      <c r="H27" s="53">
        <f>(G27*100)/D27</f>
        <v>39.009287925696597</v>
      </c>
      <c r="I27" s="53">
        <v>394</v>
      </c>
      <c r="J27" s="52">
        <f>(I27*100)/D27</f>
        <v>60.990712074303403</v>
      </c>
      <c r="K27" s="51">
        <v>663</v>
      </c>
      <c r="L27" s="52">
        <v>3</v>
      </c>
      <c r="M27" s="51" t="s">
        <v>32</v>
      </c>
      <c r="N27" s="52"/>
      <c r="O27" s="51" t="s">
        <v>28</v>
      </c>
      <c r="P27" s="129" t="s">
        <v>176</v>
      </c>
      <c r="Q27" s="207"/>
      <c r="R27" s="207"/>
      <c r="S27" s="212" t="s">
        <v>32</v>
      </c>
      <c r="T27" s="208"/>
      <c r="U27" s="207" t="s">
        <v>32</v>
      </c>
      <c r="V27" s="207"/>
    </row>
    <row r="28" spans="1:22" ht="15" customHeight="1" x14ac:dyDescent="0.25">
      <c r="A28" s="177"/>
      <c r="B28" s="178"/>
      <c r="C28" s="31" t="s">
        <v>31</v>
      </c>
      <c r="D28" s="32">
        <v>58</v>
      </c>
      <c r="E28" s="31">
        <v>0</v>
      </c>
      <c r="F28" s="33">
        <f>(E28*100)/D28</f>
        <v>0</v>
      </c>
      <c r="G28" s="33">
        <v>15</v>
      </c>
      <c r="H28" s="33">
        <f>(G28*100)/D28</f>
        <v>25.862068965517242</v>
      </c>
      <c r="I28" s="33">
        <v>43</v>
      </c>
      <c r="J28" s="32">
        <f>(I28*100)/D28</f>
        <v>74.137931034482762</v>
      </c>
      <c r="K28" s="31">
        <v>58</v>
      </c>
      <c r="L28" s="32">
        <v>0</v>
      </c>
      <c r="M28" s="31" t="s">
        <v>32</v>
      </c>
      <c r="N28" s="32"/>
      <c r="O28" s="31" t="s">
        <v>33</v>
      </c>
      <c r="P28" s="129" t="s">
        <v>177</v>
      </c>
      <c r="Q28" s="207"/>
      <c r="R28" s="207"/>
      <c r="S28" s="212"/>
      <c r="T28" s="208"/>
      <c r="U28" s="207"/>
      <c r="V28" s="207"/>
    </row>
    <row r="29" spans="1:22" ht="15" customHeight="1" x14ac:dyDescent="0.25">
      <c r="A29" s="177"/>
      <c r="B29" s="178"/>
      <c r="C29" s="31" t="s">
        <v>35</v>
      </c>
      <c r="D29" s="32">
        <v>20</v>
      </c>
      <c r="E29" s="31">
        <v>0</v>
      </c>
      <c r="F29" s="33">
        <f>(E29*100)/D29</f>
        <v>0</v>
      </c>
      <c r="G29" s="33">
        <v>7</v>
      </c>
      <c r="H29" s="33">
        <f>(G29*100)/D29</f>
        <v>35</v>
      </c>
      <c r="I29" s="33">
        <v>10</v>
      </c>
      <c r="J29" s="32">
        <f>(I29*100)/D29</f>
        <v>50</v>
      </c>
      <c r="K29" s="31">
        <v>20</v>
      </c>
      <c r="L29" s="32">
        <v>0</v>
      </c>
      <c r="M29" s="31" t="s">
        <v>32</v>
      </c>
      <c r="N29" s="32"/>
      <c r="O29" s="23" t="s">
        <v>36</v>
      </c>
      <c r="P29" s="129" t="s">
        <v>178</v>
      </c>
      <c r="Q29" s="207"/>
      <c r="R29" s="207"/>
      <c r="S29" s="212"/>
      <c r="T29" s="208"/>
      <c r="U29" s="207"/>
      <c r="V29" s="207"/>
    </row>
    <row r="30" spans="1:22" ht="15" customHeight="1" x14ac:dyDescent="0.25">
      <c r="A30" s="177"/>
      <c r="B30" s="178"/>
      <c r="C30" s="31" t="s">
        <v>38</v>
      </c>
      <c r="D30" s="32">
        <v>6</v>
      </c>
      <c r="E30" s="31">
        <v>0</v>
      </c>
      <c r="F30" s="33">
        <f>(E30*100)/D30</f>
        <v>0</v>
      </c>
      <c r="G30" s="33">
        <v>3</v>
      </c>
      <c r="H30" s="33">
        <f>(G30*100)/D30</f>
        <v>50</v>
      </c>
      <c r="I30" s="33">
        <v>2</v>
      </c>
      <c r="J30" s="32">
        <f>(I30*100)/D30</f>
        <v>33.333333333333336</v>
      </c>
      <c r="K30" s="31">
        <v>6</v>
      </c>
      <c r="L30" s="32">
        <v>0</v>
      </c>
      <c r="M30" s="31" t="s">
        <v>32</v>
      </c>
      <c r="N30" s="32"/>
      <c r="O30" s="31" t="s">
        <v>39</v>
      </c>
      <c r="P30" s="129" t="s">
        <v>179</v>
      </c>
      <c r="Q30" s="207"/>
      <c r="R30" s="207"/>
      <c r="S30" s="212"/>
      <c r="T30" s="208"/>
      <c r="U30" s="207"/>
      <c r="V30" s="207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129" t="s">
        <v>176</v>
      </c>
      <c r="Q31" s="207"/>
      <c r="R31" s="207"/>
      <c r="S31" s="212"/>
      <c r="T31" s="208"/>
      <c r="U31" s="207"/>
      <c r="V31" s="207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129" t="s">
        <v>180</v>
      </c>
      <c r="Q32" s="207"/>
      <c r="R32" s="207"/>
      <c r="S32" s="212"/>
      <c r="T32" s="208"/>
      <c r="U32" s="207"/>
      <c r="V32" s="207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59"/>
      <c r="Q33" s="207"/>
      <c r="R33" s="207"/>
      <c r="S33" s="212"/>
      <c r="T33" s="208"/>
      <c r="U33" s="207"/>
      <c r="V33" s="207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207"/>
      <c r="R34" s="207"/>
      <c r="S34" s="212"/>
      <c r="T34" s="208"/>
      <c r="U34" s="207"/>
      <c r="V34" s="207"/>
    </row>
    <row r="35" spans="1:22" ht="15" customHeight="1" x14ac:dyDescent="0.25">
      <c r="A35" s="177"/>
      <c r="B35" s="178" t="s">
        <v>181</v>
      </c>
      <c r="C35" s="51" t="s">
        <v>26</v>
      </c>
      <c r="D35" s="52">
        <v>362</v>
      </c>
      <c r="E35" s="51">
        <v>0</v>
      </c>
      <c r="F35" s="53">
        <f>(E35*100)/D35</f>
        <v>0</v>
      </c>
      <c r="G35" s="53">
        <v>23</v>
      </c>
      <c r="H35" s="53">
        <f>(G35*100)/D35</f>
        <v>6.3535911602209945</v>
      </c>
      <c r="I35" s="53">
        <v>207</v>
      </c>
      <c r="J35" s="52">
        <f>(I35*100)/D35</f>
        <v>57.182320441988949</v>
      </c>
      <c r="K35" s="51">
        <v>359</v>
      </c>
      <c r="L35" s="52">
        <v>3</v>
      </c>
      <c r="M35" s="51" t="s">
        <v>27</v>
      </c>
      <c r="N35" s="52">
        <v>132</v>
      </c>
      <c r="O35" s="51" t="s">
        <v>28</v>
      </c>
      <c r="P35" s="128" t="s">
        <v>172</v>
      </c>
      <c r="Q35" s="207"/>
      <c r="R35" s="207"/>
      <c r="S35" s="212" t="s">
        <v>32</v>
      </c>
      <c r="T35" s="208"/>
      <c r="U35" s="212" t="s">
        <v>27</v>
      </c>
      <c r="V35" s="207"/>
    </row>
    <row r="36" spans="1:22" ht="15" customHeight="1" x14ac:dyDescent="0.25">
      <c r="A36" s="177"/>
      <c r="B36" s="178"/>
      <c r="C36" s="31" t="s">
        <v>31</v>
      </c>
      <c r="D36" s="32">
        <v>0</v>
      </c>
      <c r="E36" s="31">
        <v>0</v>
      </c>
      <c r="F36" s="33" t="e">
        <f>(E36*100)/D36</f>
        <v>#DIV/0!</v>
      </c>
      <c r="G36" s="33">
        <v>0</v>
      </c>
      <c r="H36" s="33" t="e">
        <f>(G36*100)/D36</f>
        <v>#DIV/0!</v>
      </c>
      <c r="I36" s="33">
        <v>0</v>
      </c>
      <c r="J36" s="32" t="e">
        <f>(I36*100)/D36</f>
        <v>#DIV/0!</v>
      </c>
      <c r="K36" s="31">
        <v>0</v>
      </c>
      <c r="L36" s="32">
        <v>0</v>
      </c>
      <c r="M36" s="31" t="s">
        <v>32</v>
      </c>
      <c r="N36" s="32">
        <v>0</v>
      </c>
      <c r="O36" s="31" t="s">
        <v>33</v>
      </c>
      <c r="P36" s="129" t="s">
        <v>182</v>
      </c>
      <c r="Q36" s="207"/>
      <c r="R36" s="207"/>
      <c r="S36" s="212"/>
      <c r="T36" s="208"/>
      <c r="U36" s="212"/>
      <c r="V36" s="207"/>
    </row>
    <row r="37" spans="1:22" ht="15" customHeight="1" x14ac:dyDescent="0.25">
      <c r="A37" s="177"/>
      <c r="B37" s="178"/>
      <c r="C37" s="31" t="s">
        <v>35</v>
      </c>
      <c r="D37" s="32">
        <v>11</v>
      </c>
      <c r="E37" s="31">
        <v>0</v>
      </c>
      <c r="F37" s="33">
        <f>(E37*100)/D37</f>
        <v>0</v>
      </c>
      <c r="G37" s="33">
        <v>2</v>
      </c>
      <c r="H37" s="33">
        <f>(G37*100)/D37</f>
        <v>18.181818181818183</v>
      </c>
      <c r="I37" s="33">
        <v>7</v>
      </c>
      <c r="J37" s="32">
        <f>(I37*100)/D37</f>
        <v>63.636363636363633</v>
      </c>
      <c r="K37" s="31">
        <v>11</v>
      </c>
      <c r="L37" s="32">
        <v>0</v>
      </c>
      <c r="M37" s="31" t="s">
        <v>27</v>
      </c>
      <c r="N37" s="32">
        <v>2</v>
      </c>
      <c r="O37" s="23" t="s">
        <v>36</v>
      </c>
      <c r="P37" s="129" t="s">
        <v>183</v>
      </c>
      <c r="Q37" s="207"/>
      <c r="R37" s="207"/>
      <c r="S37" s="212"/>
      <c r="T37" s="208"/>
      <c r="U37" s="212"/>
      <c r="V37" s="207"/>
    </row>
    <row r="38" spans="1:22" ht="15" customHeight="1" x14ac:dyDescent="0.25">
      <c r="A38" s="177"/>
      <c r="B38" s="178"/>
      <c r="C38" s="31" t="s">
        <v>38</v>
      </c>
      <c r="D38" s="32">
        <v>18</v>
      </c>
      <c r="E38" s="31">
        <v>0</v>
      </c>
      <c r="F38" s="33">
        <f>(E38*100)/D38</f>
        <v>0</v>
      </c>
      <c r="G38" s="33">
        <v>2</v>
      </c>
      <c r="H38" s="33">
        <f>(G38*100)/D38</f>
        <v>11.111111111111111</v>
      </c>
      <c r="I38" s="33">
        <v>16</v>
      </c>
      <c r="J38" s="32">
        <f>(I38*100)/D38</f>
        <v>88.888888888888886</v>
      </c>
      <c r="K38" s="31">
        <v>18</v>
      </c>
      <c r="L38" s="32">
        <v>0</v>
      </c>
      <c r="M38" s="31" t="s">
        <v>32</v>
      </c>
      <c r="N38" s="32">
        <v>0</v>
      </c>
      <c r="O38" s="31" t="s">
        <v>39</v>
      </c>
      <c r="P38" s="129" t="s">
        <v>184</v>
      </c>
      <c r="Q38" s="207"/>
      <c r="R38" s="207"/>
      <c r="S38" s="212"/>
      <c r="T38" s="208"/>
      <c r="U38" s="212"/>
      <c r="V38" s="207"/>
    </row>
    <row r="39" spans="1:22" ht="15" customHeight="1" x14ac:dyDescent="0.25">
      <c r="A39" s="177"/>
      <c r="B39" s="178"/>
      <c r="C39" s="35"/>
      <c r="D39" s="36"/>
      <c r="E39" s="35"/>
      <c r="F39" s="37"/>
      <c r="G39" s="37"/>
      <c r="H39" s="37"/>
      <c r="I39" s="37"/>
      <c r="J39" s="36"/>
      <c r="K39" s="35"/>
      <c r="L39" s="36"/>
      <c r="M39" s="35"/>
      <c r="N39" s="36"/>
      <c r="O39" s="23" t="s">
        <v>41</v>
      </c>
      <c r="P39" s="129" t="s">
        <v>185</v>
      </c>
      <c r="Q39" s="207"/>
      <c r="R39" s="207"/>
      <c r="S39" s="212"/>
      <c r="T39" s="208"/>
      <c r="U39" s="212"/>
      <c r="V39" s="207"/>
    </row>
    <row r="40" spans="1:22" ht="15" customHeight="1" x14ac:dyDescent="0.25">
      <c r="A40" s="177"/>
      <c r="B40" s="178"/>
      <c r="C40" s="35"/>
      <c r="D40" s="36"/>
      <c r="E40" s="35"/>
      <c r="F40" s="37"/>
      <c r="G40" s="37"/>
      <c r="H40" s="37"/>
      <c r="I40" s="37"/>
      <c r="J40" s="36"/>
      <c r="K40" s="35"/>
      <c r="L40" s="36"/>
      <c r="M40" s="35"/>
      <c r="N40" s="36"/>
      <c r="O40" s="31" t="s">
        <v>42</v>
      </c>
      <c r="P40" s="34"/>
      <c r="Q40" s="207"/>
      <c r="R40" s="207"/>
      <c r="S40" s="212"/>
      <c r="T40" s="208"/>
      <c r="U40" s="212"/>
      <c r="V40" s="207"/>
    </row>
    <row r="41" spans="1:22" ht="15.75" customHeight="1" x14ac:dyDescent="0.25">
      <c r="A41" s="177"/>
      <c r="B41" s="178"/>
      <c r="C41" s="35"/>
      <c r="D41" s="36"/>
      <c r="E41" s="35"/>
      <c r="F41" s="37"/>
      <c r="G41" s="37"/>
      <c r="H41" s="37"/>
      <c r="I41" s="37"/>
      <c r="J41" s="36"/>
      <c r="K41" s="35"/>
      <c r="L41" s="36"/>
      <c r="M41" s="35"/>
      <c r="N41" s="36"/>
      <c r="O41" s="41" t="s">
        <v>43</v>
      </c>
      <c r="P41" s="59"/>
      <c r="Q41" s="207"/>
      <c r="R41" s="207"/>
      <c r="S41" s="212"/>
      <c r="T41" s="208"/>
      <c r="U41" s="212"/>
      <c r="V41" s="207"/>
    </row>
    <row r="42" spans="1:22" ht="15.75" customHeight="1" x14ac:dyDescent="0.25">
      <c r="A42" s="177"/>
      <c r="B42" s="178"/>
      <c r="C42" s="43"/>
      <c r="D42" s="44"/>
      <c r="E42" s="43"/>
      <c r="F42" s="45"/>
      <c r="G42" s="45"/>
      <c r="H42" s="45"/>
      <c r="I42" s="45"/>
      <c r="J42" s="44"/>
      <c r="K42" s="43"/>
      <c r="L42" s="44"/>
      <c r="M42" s="43"/>
      <c r="N42" s="44"/>
      <c r="O42" s="60"/>
      <c r="P42" s="61"/>
      <c r="Q42" s="207"/>
      <c r="R42" s="207"/>
      <c r="S42" s="212"/>
      <c r="T42" s="208"/>
      <c r="U42" s="212"/>
      <c r="V42" s="207"/>
    </row>
  </sheetData>
  <mergeCells count="48">
    <mergeCell ref="U27:U34"/>
    <mergeCell ref="V27:V34"/>
    <mergeCell ref="B35:B42"/>
    <mergeCell ref="Q35:Q42"/>
    <mergeCell ref="R35:R42"/>
    <mergeCell ref="S35:S42"/>
    <mergeCell ref="T35:T42"/>
    <mergeCell ref="U35:U42"/>
    <mergeCell ref="V35:V42"/>
    <mergeCell ref="B27:B34"/>
    <mergeCell ref="Q27:Q34"/>
    <mergeCell ref="R27:R34"/>
    <mergeCell ref="S27:S34"/>
    <mergeCell ref="T27:T34"/>
    <mergeCell ref="V11:V18"/>
    <mergeCell ref="B19:B26"/>
    <mergeCell ref="Q19:Q26"/>
    <mergeCell ref="R19:R26"/>
    <mergeCell ref="S19:S26"/>
    <mergeCell ref="T19:T26"/>
    <mergeCell ref="U19:U26"/>
    <mergeCell ref="V19:V26"/>
    <mergeCell ref="U1:U2"/>
    <mergeCell ref="V1:V2"/>
    <mergeCell ref="A3:A42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Normal="100" workbookViewId="0">
      <selection activeCell="V11" sqref="V11:V18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20" customWidth="1"/>
    <col min="4" max="4" width="8.140625" customWidth="1"/>
    <col min="5" max="5" width="8.42578125" customWidth="1"/>
    <col min="6" max="6" width="7.140625" customWidth="1"/>
    <col min="8" max="8" width="7.140625" customWidth="1"/>
    <col min="9" max="9" width="8.140625" customWidth="1"/>
    <col min="10" max="10" width="6.85546875" customWidth="1"/>
    <col min="11" max="11" width="9" customWidth="1"/>
    <col min="12" max="12" width="9.5703125" customWidth="1"/>
    <col min="13" max="13" width="5.85546875" customWidth="1"/>
    <col min="14" max="14" width="7.85546875" customWidth="1"/>
    <col min="15" max="15" width="9.85546875" customWidth="1"/>
    <col min="16" max="16" width="22.570312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98.5703125" customWidth="1"/>
  </cols>
  <sheetData>
    <row r="1" spans="1:22" ht="39.7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9.5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6</v>
      </c>
      <c r="B3" s="178" t="s">
        <v>186</v>
      </c>
      <c r="C3" s="23" t="s">
        <v>26</v>
      </c>
      <c r="D3" s="24">
        <v>640</v>
      </c>
      <c r="E3" s="23">
        <v>0</v>
      </c>
      <c r="F3" s="25">
        <f>(E3*100)/D3</f>
        <v>0</v>
      </c>
      <c r="G3" s="25">
        <v>128</v>
      </c>
      <c r="H3" s="25">
        <f>(G3*100)/D3</f>
        <v>20</v>
      </c>
      <c r="I3" s="25">
        <v>512</v>
      </c>
      <c r="J3" s="26">
        <f>(I3*100)/D3</f>
        <v>80</v>
      </c>
      <c r="K3" s="23">
        <v>634</v>
      </c>
      <c r="L3" s="26">
        <v>6</v>
      </c>
      <c r="M3" s="23" t="s">
        <v>55</v>
      </c>
      <c r="N3" s="26">
        <v>172</v>
      </c>
      <c r="O3" s="23" t="s">
        <v>28</v>
      </c>
      <c r="P3" s="27" t="s">
        <v>187</v>
      </c>
      <c r="Q3" s="204" t="s">
        <v>188</v>
      </c>
      <c r="R3" s="204" t="s">
        <v>189</v>
      </c>
      <c r="S3" s="211"/>
      <c r="T3" s="206"/>
      <c r="U3" s="195" t="s">
        <v>32</v>
      </c>
      <c r="V3" s="213" t="s">
        <v>190</v>
      </c>
    </row>
    <row r="4" spans="1:22" ht="15" customHeight="1" x14ac:dyDescent="0.25">
      <c r="A4" s="177"/>
      <c r="B4" s="178"/>
      <c r="C4" s="31" t="s">
        <v>31</v>
      </c>
      <c r="D4" s="32">
        <v>105</v>
      </c>
      <c r="E4" s="31">
        <v>0</v>
      </c>
      <c r="F4" s="25">
        <f>(E4*100)/D4</f>
        <v>0</v>
      </c>
      <c r="G4" s="33">
        <v>35</v>
      </c>
      <c r="H4" s="25">
        <f>(G4*100)/D4</f>
        <v>33.333333333333336</v>
      </c>
      <c r="I4" s="33">
        <v>70</v>
      </c>
      <c r="J4" s="26">
        <f>(I4*100)/D4</f>
        <v>66.666666666666671</v>
      </c>
      <c r="K4" s="31">
        <v>102</v>
      </c>
      <c r="L4" s="32">
        <v>3</v>
      </c>
      <c r="M4" s="31" t="s">
        <v>55</v>
      </c>
      <c r="N4" s="32">
        <v>5</v>
      </c>
      <c r="O4" s="31" t="s">
        <v>33</v>
      </c>
      <c r="P4" s="34" t="s">
        <v>191</v>
      </c>
      <c r="Q4" s="204"/>
      <c r="R4" s="204"/>
      <c r="S4" s="211"/>
      <c r="T4" s="206"/>
      <c r="U4" s="195"/>
      <c r="V4" s="213"/>
    </row>
    <row r="5" spans="1:22" ht="15" customHeight="1" x14ac:dyDescent="0.25">
      <c r="A5" s="177"/>
      <c r="B5" s="178"/>
      <c r="C5" s="31" t="s">
        <v>35</v>
      </c>
      <c r="D5" s="32">
        <v>52</v>
      </c>
      <c r="E5" s="31">
        <v>0</v>
      </c>
      <c r="F5" s="25">
        <f>(E5*100)/D5</f>
        <v>0</v>
      </c>
      <c r="G5" s="33">
        <v>22</v>
      </c>
      <c r="H5" s="25">
        <f>(G5*100)/D5</f>
        <v>42.307692307692307</v>
      </c>
      <c r="I5" s="33">
        <v>30</v>
      </c>
      <c r="J5" s="26">
        <f>(I5*100)/D5</f>
        <v>57.692307692307693</v>
      </c>
      <c r="K5" s="31">
        <v>49</v>
      </c>
      <c r="L5" s="32">
        <v>3</v>
      </c>
      <c r="M5" s="31" t="s">
        <v>55</v>
      </c>
      <c r="N5" s="32">
        <v>2</v>
      </c>
      <c r="O5" s="23" t="s">
        <v>36</v>
      </c>
      <c r="P5" s="34" t="s">
        <v>192</v>
      </c>
      <c r="Q5" s="204"/>
      <c r="R5" s="204"/>
      <c r="S5" s="211"/>
      <c r="T5" s="206"/>
      <c r="U5" s="195"/>
      <c r="V5" s="213"/>
    </row>
    <row r="6" spans="1:22" ht="15" customHeight="1" x14ac:dyDescent="0.25">
      <c r="A6" s="177"/>
      <c r="B6" s="178"/>
      <c r="C6" s="31" t="s">
        <v>38</v>
      </c>
      <c r="D6" s="32">
        <v>26</v>
      </c>
      <c r="E6" s="31">
        <v>0</v>
      </c>
      <c r="F6" s="25">
        <f>(E6*100)/D6</f>
        <v>0</v>
      </c>
      <c r="G6" s="33">
        <v>5</v>
      </c>
      <c r="H6" s="25">
        <f>(G6*100)/D6</f>
        <v>19.23076923076923</v>
      </c>
      <c r="I6" s="33">
        <v>21</v>
      </c>
      <c r="J6" s="26">
        <f>(I6*100)/D6</f>
        <v>80.769230769230774</v>
      </c>
      <c r="K6" s="31">
        <v>20</v>
      </c>
      <c r="L6" s="32">
        <v>0</v>
      </c>
      <c r="M6" s="31" t="s">
        <v>55</v>
      </c>
      <c r="N6" s="32">
        <v>20</v>
      </c>
      <c r="O6" s="31" t="s">
        <v>39</v>
      </c>
      <c r="P6" s="34" t="s">
        <v>193</v>
      </c>
      <c r="Q6" s="204"/>
      <c r="R6" s="204"/>
      <c r="S6" s="211"/>
      <c r="T6" s="206"/>
      <c r="U6" s="195"/>
      <c r="V6" s="213"/>
    </row>
    <row r="7" spans="1:22" ht="15" customHeight="1" x14ac:dyDescent="0.25">
      <c r="A7" s="177"/>
      <c r="B7" s="178"/>
      <c r="C7" s="35"/>
      <c r="D7" s="36"/>
      <c r="E7" s="35"/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34" t="s">
        <v>191</v>
      </c>
      <c r="Q7" s="204"/>
      <c r="R7" s="204"/>
      <c r="S7" s="211"/>
      <c r="T7" s="206"/>
      <c r="U7" s="195"/>
      <c r="V7" s="213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204"/>
      <c r="R8" s="204"/>
      <c r="S8" s="211"/>
      <c r="T8" s="206"/>
      <c r="U8" s="195"/>
      <c r="V8" s="213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04"/>
      <c r="R9" s="204"/>
      <c r="S9" s="211"/>
      <c r="T9" s="206"/>
      <c r="U9" s="195"/>
      <c r="V9" s="213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204"/>
      <c r="R10" s="204"/>
      <c r="S10" s="211"/>
      <c r="T10" s="206"/>
      <c r="U10" s="195"/>
      <c r="V10" s="213"/>
    </row>
    <row r="11" spans="1:22" ht="15" customHeight="1" x14ac:dyDescent="0.25">
      <c r="A11" s="177"/>
      <c r="B11" s="178" t="s">
        <v>194</v>
      </c>
      <c r="C11" s="51" t="s">
        <v>26</v>
      </c>
      <c r="D11" s="52">
        <v>0</v>
      </c>
      <c r="E11" s="51">
        <v>0</v>
      </c>
      <c r="F11" s="53" t="e">
        <f>(E11*100)/D11</f>
        <v>#DIV/0!</v>
      </c>
      <c r="G11" s="53">
        <v>0</v>
      </c>
      <c r="H11" s="53" t="e">
        <f>(G11*100)/D11</f>
        <v>#DIV/0!</v>
      </c>
      <c r="I11" s="53">
        <v>0</v>
      </c>
      <c r="J11" s="52" t="e">
        <f>(I11*100)/D11</f>
        <v>#DIV/0!</v>
      </c>
      <c r="K11" s="51">
        <v>0</v>
      </c>
      <c r="L11" s="52">
        <v>0</v>
      </c>
      <c r="M11" s="51" t="s">
        <v>32</v>
      </c>
      <c r="N11" s="52">
        <v>0</v>
      </c>
      <c r="O11" s="51" t="s">
        <v>28</v>
      </c>
      <c r="P11" s="54" t="s">
        <v>195</v>
      </c>
      <c r="Q11" s="207"/>
      <c r="R11" s="214" t="s">
        <v>196</v>
      </c>
      <c r="S11" s="212"/>
      <c r="T11" s="208"/>
      <c r="U11" s="215" t="s">
        <v>32</v>
      </c>
      <c r="V11" s="216" t="s">
        <v>197</v>
      </c>
    </row>
    <row r="12" spans="1:22" ht="15" customHeight="1" x14ac:dyDescent="0.25">
      <c r="A12" s="177"/>
      <c r="B12" s="178"/>
      <c r="C12" s="31" t="s">
        <v>31</v>
      </c>
      <c r="D12" s="32">
        <v>53</v>
      </c>
      <c r="E12" s="31">
        <v>0</v>
      </c>
      <c r="F12" s="33">
        <f>(E12*100)/D12</f>
        <v>0</v>
      </c>
      <c r="G12" s="33">
        <v>5</v>
      </c>
      <c r="H12" s="33">
        <f>(G12*100)/D12</f>
        <v>9.433962264150944</v>
      </c>
      <c r="I12" s="33">
        <v>21</v>
      </c>
      <c r="J12" s="32">
        <f>(I12*100)/D12</f>
        <v>39.622641509433961</v>
      </c>
      <c r="K12" s="31">
        <v>53</v>
      </c>
      <c r="L12" s="32">
        <v>0</v>
      </c>
      <c r="M12" s="31" t="s">
        <v>55</v>
      </c>
      <c r="N12" s="32">
        <v>13</v>
      </c>
      <c r="O12" s="31" t="s">
        <v>33</v>
      </c>
      <c r="P12" s="34" t="s">
        <v>198</v>
      </c>
      <c r="Q12" s="207"/>
      <c r="R12" s="214"/>
      <c r="S12" s="212"/>
      <c r="T12" s="208"/>
      <c r="U12" s="215"/>
      <c r="V12" s="216"/>
    </row>
    <row r="13" spans="1:22" ht="15" customHeight="1" x14ac:dyDescent="0.25">
      <c r="A13" s="177"/>
      <c r="B13" s="178"/>
      <c r="C13" s="31" t="s">
        <v>35</v>
      </c>
      <c r="D13" s="32">
        <v>222</v>
      </c>
      <c r="E13" s="31">
        <v>0</v>
      </c>
      <c r="F13" s="33">
        <f>(E13*100)/D13</f>
        <v>0</v>
      </c>
      <c r="G13" s="33">
        <v>55</v>
      </c>
      <c r="H13" s="33">
        <f>(G13*100)/D13</f>
        <v>24.774774774774773</v>
      </c>
      <c r="I13" s="33">
        <v>141</v>
      </c>
      <c r="J13" s="32">
        <f>(I13*100)/D13</f>
        <v>63.513513513513516</v>
      </c>
      <c r="K13" s="31">
        <v>217</v>
      </c>
      <c r="L13" s="32">
        <v>5</v>
      </c>
      <c r="M13" s="31" t="s">
        <v>55</v>
      </c>
      <c r="N13" s="32">
        <v>76</v>
      </c>
      <c r="O13" s="23" t="s">
        <v>36</v>
      </c>
      <c r="P13" s="34" t="s">
        <v>199</v>
      </c>
      <c r="Q13" s="207"/>
      <c r="R13" s="214"/>
      <c r="S13" s="212"/>
      <c r="T13" s="208"/>
      <c r="U13" s="215"/>
      <c r="V13" s="216"/>
    </row>
    <row r="14" spans="1:22" ht="15" customHeight="1" x14ac:dyDescent="0.25">
      <c r="A14" s="177"/>
      <c r="B14" s="178"/>
      <c r="C14" s="31" t="s">
        <v>38</v>
      </c>
      <c r="D14" s="32">
        <v>28</v>
      </c>
      <c r="E14" s="31">
        <v>0</v>
      </c>
      <c r="F14" s="33">
        <f>(E14*100)/D14</f>
        <v>0</v>
      </c>
      <c r="G14" s="33">
        <v>3</v>
      </c>
      <c r="H14" s="33">
        <f>(G14*100)/D14</f>
        <v>10.714285714285714</v>
      </c>
      <c r="I14" s="33">
        <v>24</v>
      </c>
      <c r="J14" s="32">
        <f>(I14*100)/D14</f>
        <v>85.714285714285708</v>
      </c>
      <c r="K14" s="31">
        <v>28</v>
      </c>
      <c r="L14" s="32">
        <v>0</v>
      </c>
      <c r="M14" s="31" t="s">
        <v>55</v>
      </c>
      <c r="N14" s="32">
        <v>23</v>
      </c>
      <c r="O14" s="31" t="s">
        <v>39</v>
      </c>
      <c r="P14" s="34" t="s">
        <v>200</v>
      </c>
      <c r="Q14" s="207"/>
      <c r="R14" s="214"/>
      <c r="S14" s="212"/>
      <c r="T14" s="208"/>
      <c r="U14" s="215"/>
      <c r="V14" s="216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195</v>
      </c>
      <c r="Q15" s="207"/>
      <c r="R15" s="214"/>
      <c r="S15" s="212"/>
      <c r="T15" s="208"/>
      <c r="U15" s="215"/>
      <c r="V15" s="216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07"/>
      <c r="R16" s="214"/>
      <c r="S16" s="212"/>
      <c r="T16" s="208"/>
      <c r="U16" s="215"/>
      <c r="V16" s="216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07"/>
      <c r="R17" s="214"/>
      <c r="S17" s="212"/>
      <c r="T17" s="208"/>
      <c r="U17" s="215"/>
      <c r="V17" s="216"/>
    </row>
    <row r="18" spans="1:22" ht="75.9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207"/>
      <c r="R18" s="214"/>
      <c r="S18" s="212"/>
      <c r="T18" s="208"/>
      <c r="U18" s="215"/>
      <c r="V18" s="216"/>
    </row>
    <row r="19" spans="1:22" ht="15" customHeight="1" x14ac:dyDescent="0.25">
      <c r="A19" s="177"/>
      <c r="B19" s="178" t="s">
        <v>201</v>
      </c>
      <c r="C19" s="51" t="s">
        <v>26</v>
      </c>
      <c r="D19" s="52">
        <v>75</v>
      </c>
      <c r="E19" s="51">
        <v>1</v>
      </c>
      <c r="F19" s="53">
        <f>(E19*100)/D19</f>
        <v>1.3333333333333333</v>
      </c>
      <c r="G19" s="53">
        <v>9</v>
      </c>
      <c r="H19" s="53">
        <f>(G19*100)/D19</f>
        <v>12</v>
      </c>
      <c r="I19" s="53">
        <v>65</v>
      </c>
      <c r="J19" s="52">
        <f>(I19*100)/D19</f>
        <v>86.666666666666671</v>
      </c>
      <c r="K19" s="51">
        <v>73</v>
      </c>
      <c r="L19" s="52">
        <v>2</v>
      </c>
      <c r="M19" s="51" t="s">
        <v>55</v>
      </c>
      <c r="N19" s="52">
        <v>1</v>
      </c>
      <c r="O19" s="51" t="s">
        <v>28</v>
      </c>
      <c r="P19" s="54" t="s">
        <v>202</v>
      </c>
      <c r="Q19" s="207"/>
      <c r="R19" s="217" t="s">
        <v>203</v>
      </c>
      <c r="S19" s="212"/>
      <c r="T19" s="208"/>
      <c r="U19" s="215" t="s">
        <v>32</v>
      </c>
      <c r="V19" s="179" t="s">
        <v>204</v>
      </c>
    </row>
    <row r="20" spans="1:22" ht="15" customHeight="1" x14ac:dyDescent="0.25">
      <c r="A20" s="177"/>
      <c r="B20" s="178"/>
      <c r="C20" s="31" t="s">
        <v>31</v>
      </c>
      <c r="D20" s="32">
        <v>105</v>
      </c>
      <c r="E20" s="31">
        <v>22</v>
      </c>
      <c r="F20" s="33">
        <f>(E20*100)/D20</f>
        <v>20.952380952380953</v>
      </c>
      <c r="G20" s="33">
        <v>29</v>
      </c>
      <c r="H20" s="33">
        <f>(G20*100)/D20</f>
        <v>27.61904761904762</v>
      </c>
      <c r="I20" s="33">
        <v>79</v>
      </c>
      <c r="J20" s="32">
        <f>(I20*100)/D20</f>
        <v>75.238095238095241</v>
      </c>
      <c r="K20" s="31">
        <v>125</v>
      </c>
      <c r="L20" s="32">
        <v>5</v>
      </c>
      <c r="M20" s="31" t="s">
        <v>55</v>
      </c>
      <c r="N20" s="32">
        <v>12</v>
      </c>
      <c r="O20" s="31" t="s">
        <v>33</v>
      </c>
      <c r="P20" s="34" t="s">
        <v>205</v>
      </c>
      <c r="Q20" s="207"/>
      <c r="R20" s="217"/>
      <c r="S20" s="212"/>
      <c r="T20" s="208"/>
      <c r="U20" s="215"/>
      <c r="V20" s="179"/>
    </row>
    <row r="21" spans="1:22" ht="15" customHeight="1" x14ac:dyDescent="0.25">
      <c r="A21" s="177"/>
      <c r="B21" s="178"/>
      <c r="C21" s="31" t="s">
        <v>35</v>
      </c>
      <c r="D21" s="32">
        <v>36</v>
      </c>
      <c r="E21" s="31">
        <v>0</v>
      </c>
      <c r="F21" s="33">
        <f>(E21*100)/D21</f>
        <v>0</v>
      </c>
      <c r="G21" s="33">
        <v>8</v>
      </c>
      <c r="H21" s="33">
        <f>(G21*100)/D21</f>
        <v>22.222222222222221</v>
      </c>
      <c r="I21" s="33">
        <v>28</v>
      </c>
      <c r="J21" s="32">
        <f>(I21*100)/D21</f>
        <v>77.777777777777771</v>
      </c>
      <c r="K21" s="31">
        <v>33</v>
      </c>
      <c r="L21" s="32">
        <v>3</v>
      </c>
      <c r="M21" s="31" t="s">
        <v>55</v>
      </c>
      <c r="N21" s="32">
        <v>14</v>
      </c>
      <c r="O21" s="23" t="s">
        <v>36</v>
      </c>
      <c r="P21" s="34" t="s">
        <v>206</v>
      </c>
      <c r="Q21" s="207"/>
      <c r="R21" s="217"/>
      <c r="S21" s="212"/>
      <c r="T21" s="208"/>
      <c r="U21" s="215"/>
      <c r="V21" s="179"/>
    </row>
    <row r="22" spans="1:22" ht="15" customHeight="1" x14ac:dyDescent="0.25">
      <c r="A22" s="177"/>
      <c r="B22" s="178"/>
      <c r="C22" s="31" t="s">
        <v>38</v>
      </c>
      <c r="D22" s="32">
        <v>36</v>
      </c>
      <c r="E22" s="31">
        <v>0</v>
      </c>
      <c r="F22" s="33">
        <f>(E22*100)/D22</f>
        <v>0</v>
      </c>
      <c r="G22" s="33">
        <v>2</v>
      </c>
      <c r="H22" s="33">
        <f>(G22*100)/D22</f>
        <v>5.5555555555555554</v>
      </c>
      <c r="I22" s="33">
        <v>34</v>
      </c>
      <c r="J22" s="32">
        <f>(I22*100)/D22</f>
        <v>94.444444444444443</v>
      </c>
      <c r="K22" s="31">
        <v>36</v>
      </c>
      <c r="L22" s="32">
        <v>0</v>
      </c>
      <c r="M22" s="31" t="s">
        <v>55</v>
      </c>
      <c r="N22" s="32">
        <v>15</v>
      </c>
      <c r="O22" s="31" t="s">
        <v>39</v>
      </c>
      <c r="P22" s="34" t="s">
        <v>207</v>
      </c>
      <c r="Q22" s="207"/>
      <c r="R22" s="217"/>
      <c r="S22" s="212"/>
      <c r="T22" s="208"/>
      <c r="U22" s="215"/>
      <c r="V22" s="179"/>
    </row>
    <row r="23" spans="1:22" ht="15" customHeight="1" x14ac:dyDescent="0.25">
      <c r="A23" s="177"/>
      <c r="B23" s="178"/>
      <c r="C23" s="35"/>
      <c r="D23" s="36"/>
      <c r="E23" s="35"/>
      <c r="F23" s="37"/>
      <c r="G23" s="37"/>
      <c r="H23" s="37"/>
      <c r="I23" s="37"/>
      <c r="J23" s="36"/>
      <c r="K23" s="35"/>
      <c r="L23" s="36"/>
      <c r="M23" s="35"/>
      <c r="N23" s="36"/>
      <c r="O23" s="23" t="s">
        <v>41</v>
      </c>
      <c r="P23" s="34" t="s">
        <v>208</v>
      </c>
      <c r="Q23" s="207"/>
      <c r="R23" s="217"/>
      <c r="S23" s="212"/>
      <c r="T23" s="208"/>
      <c r="U23" s="215"/>
      <c r="V23" s="179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/>
      <c r="Q24" s="207"/>
      <c r="R24" s="217"/>
      <c r="S24" s="212"/>
      <c r="T24" s="208"/>
      <c r="U24" s="215"/>
      <c r="V24" s="179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34"/>
      <c r="Q25" s="207"/>
      <c r="R25" s="217"/>
      <c r="S25" s="212"/>
      <c r="T25" s="208"/>
      <c r="U25" s="215"/>
      <c r="V25" s="179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207"/>
      <c r="R26" s="217"/>
      <c r="S26" s="212"/>
      <c r="T26" s="208"/>
      <c r="U26" s="215"/>
      <c r="V26" s="179"/>
    </row>
    <row r="27" spans="1:22" ht="15" customHeight="1" x14ac:dyDescent="0.25">
      <c r="A27" s="177"/>
      <c r="B27" s="178" t="s">
        <v>209</v>
      </c>
      <c r="C27" s="51" t="s">
        <v>26</v>
      </c>
      <c r="D27" s="52">
        <v>120</v>
      </c>
      <c r="E27" s="51">
        <v>0</v>
      </c>
      <c r="F27" s="53">
        <f>(E27*100)/D27</f>
        <v>0</v>
      </c>
      <c r="G27" s="53">
        <v>23</v>
      </c>
      <c r="H27" s="53">
        <f>(G27*100)/D27</f>
        <v>19.166666666666668</v>
      </c>
      <c r="I27" s="53">
        <v>97</v>
      </c>
      <c r="J27" s="52">
        <f>(I27*100)/D27</f>
        <v>80.833333333333329</v>
      </c>
      <c r="K27" s="51">
        <v>119</v>
      </c>
      <c r="L27" s="52">
        <v>1</v>
      </c>
      <c r="M27" s="51" t="s">
        <v>55</v>
      </c>
      <c r="N27" s="52">
        <v>58</v>
      </c>
      <c r="O27" s="51" t="s">
        <v>28</v>
      </c>
      <c r="P27" s="130" t="s">
        <v>210</v>
      </c>
      <c r="Q27" s="207"/>
      <c r="R27" s="207"/>
      <c r="S27" s="212"/>
      <c r="T27" s="208"/>
      <c r="U27" s="215" t="s">
        <v>32</v>
      </c>
      <c r="V27" s="179" t="s">
        <v>211</v>
      </c>
    </row>
    <row r="28" spans="1:22" ht="15" customHeight="1" x14ac:dyDescent="0.25">
      <c r="A28" s="177"/>
      <c r="B28" s="178"/>
      <c r="C28" s="31" t="s">
        <v>31</v>
      </c>
      <c r="D28" s="32">
        <v>82</v>
      </c>
      <c r="E28" s="31">
        <v>0</v>
      </c>
      <c r="F28" s="33">
        <f>(E28*100)/D28</f>
        <v>0</v>
      </c>
      <c r="G28" s="33">
        <v>22</v>
      </c>
      <c r="H28" s="33">
        <f>(G28*100)/D28</f>
        <v>26.829268292682926</v>
      </c>
      <c r="I28" s="33">
        <v>60</v>
      </c>
      <c r="J28" s="32">
        <f>(I28*100)/D28</f>
        <v>73.170731707317074</v>
      </c>
      <c r="K28" s="31">
        <v>82</v>
      </c>
      <c r="L28" s="32">
        <v>0</v>
      </c>
      <c r="M28" s="31" t="s">
        <v>32</v>
      </c>
      <c r="N28" s="32">
        <v>0</v>
      </c>
      <c r="O28" s="31" t="s">
        <v>33</v>
      </c>
      <c r="P28" s="131" t="s">
        <v>212</v>
      </c>
      <c r="Q28" s="207"/>
      <c r="R28" s="207"/>
      <c r="S28" s="212"/>
      <c r="T28" s="208"/>
      <c r="U28" s="215"/>
      <c r="V28" s="179"/>
    </row>
    <row r="29" spans="1:22" ht="15" customHeight="1" x14ac:dyDescent="0.25">
      <c r="A29" s="177"/>
      <c r="B29" s="178"/>
      <c r="C29" s="31" t="s">
        <v>35</v>
      </c>
      <c r="D29" s="32">
        <v>0</v>
      </c>
      <c r="E29" s="31">
        <v>0</v>
      </c>
      <c r="F29" s="33" t="e">
        <f>(E29*100)/D29</f>
        <v>#DIV/0!</v>
      </c>
      <c r="G29" s="33">
        <v>0</v>
      </c>
      <c r="H29" s="33" t="e">
        <f>(G29*100)/D29</f>
        <v>#DIV/0!</v>
      </c>
      <c r="I29" s="33">
        <v>0</v>
      </c>
      <c r="J29" s="32" t="e">
        <f>(I29*100)/D29</f>
        <v>#DIV/0!</v>
      </c>
      <c r="K29" s="31">
        <v>0</v>
      </c>
      <c r="L29" s="32">
        <v>0</v>
      </c>
      <c r="M29" s="31" t="s">
        <v>32</v>
      </c>
      <c r="N29" s="32">
        <v>0</v>
      </c>
      <c r="O29" s="23" t="s">
        <v>36</v>
      </c>
      <c r="P29" s="131"/>
      <c r="Q29" s="207"/>
      <c r="R29" s="207"/>
      <c r="S29" s="212"/>
      <c r="T29" s="208"/>
      <c r="U29" s="215"/>
      <c r="V29" s="179"/>
    </row>
    <row r="30" spans="1:22" ht="15" customHeight="1" x14ac:dyDescent="0.25">
      <c r="A30" s="177"/>
      <c r="B30" s="178"/>
      <c r="C30" s="31" t="s">
        <v>38</v>
      </c>
      <c r="D30" s="32">
        <v>0</v>
      </c>
      <c r="E30" s="31">
        <v>0</v>
      </c>
      <c r="F30" s="33" t="e">
        <f>(E30*100)/D30</f>
        <v>#DIV/0!</v>
      </c>
      <c r="G30" s="33">
        <v>0</v>
      </c>
      <c r="H30" s="33" t="e">
        <f>(G30*100)/D30</f>
        <v>#DIV/0!</v>
      </c>
      <c r="I30" s="33">
        <v>0</v>
      </c>
      <c r="J30" s="32" t="e">
        <f>(I30*100)/D30</f>
        <v>#DIV/0!</v>
      </c>
      <c r="K30" s="31">
        <v>0</v>
      </c>
      <c r="L30" s="32">
        <v>0</v>
      </c>
      <c r="M30" s="31" t="s">
        <v>32</v>
      </c>
      <c r="N30" s="32">
        <v>0</v>
      </c>
      <c r="O30" s="31" t="s">
        <v>39</v>
      </c>
      <c r="P30" s="131" t="s">
        <v>213</v>
      </c>
      <c r="Q30" s="207"/>
      <c r="R30" s="207"/>
      <c r="S30" s="212"/>
      <c r="T30" s="208"/>
      <c r="U30" s="215"/>
      <c r="V30" s="179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131" t="s">
        <v>212</v>
      </c>
      <c r="Q31" s="207"/>
      <c r="R31" s="207"/>
      <c r="S31" s="212"/>
      <c r="T31" s="208"/>
      <c r="U31" s="215"/>
      <c r="V31" s="179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131" t="s">
        <v>214</v>
      </c>
      <c r="Q32" s="207"/>
      <c r="R32" s="207"/>
      <c r="S32" s="212"/>
      <c r="T32" s="208"/>
      <c r="U32" s="215"/>
      <c r="V32" s="179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132"/>
      <c r="Q33" s="207"/>
      <c r="R33" s="207"/>
      <c r="S33" s="212"/>
      <c r="T33" s="208"/>
      <c r="U33" s="215"/>
      <c r="V33" s="179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207"/>
      <c r="R34" s="207"/>
      <c r="S34" s="212"/>
      <c r="T34" s="208"/>
      <c r="U34" s="215"/>
      <c r="V34" s="179"/>
    </row>
  </sheetData>
  <mergeCells count="41">
    <mergeCell ref="U27:U34"/>
    <mergeCell ref="V27:V34"/>
    <mergeCell ref="B27:B34"/>
    <mergeCell ref="Q27:Q34"/>
    <mergeCell ref="R27:R34"/>
    <mergeCell ref="S27:S34"/>
    <mergeCell ref="T27:T34"/>
    <mergeCell ref="V11:V18"/>
    <mergeCell ref="B19:B26"/>
    <mergeCell ref="Q19:Q26"/>
    <mergeCell ref="R19:R26"/>
    <mergeCell ref="S19:S26"/>
    <mergeCell ref="T19:T26"/>
    <mergeCell ref="U19:U26"/>
    <mergeCell ref="V19:V26"/>
    <mergeCell ref="U1:U2"/>
    <mergeCell ref="V1:V2"/>
    <mergeCell ref="A3:A34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opLeftCell="A4" zoomScaleNormal="100" workbookViewId="0">
      <selection activeCell="P14" sqref="P14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19.5703125" customWidth="1"/>
    <col min="4" max="4" width="8.140625" customWidth="1"/>
    <col min="5" max="5" width="8.42578125" customWidth="1"/>
    <col min="6" max="6" width="6.5703125" customWidth="1"/>
    <col min="8" max="8" width="7.140625" customWidth="1"/>
    <col min="9" max="9" width="8.140625" customWidth="1"/>
    <col min="10" max="10" width="6.85546875" customWidth="1"/>
    <col min="11" max="11" width="9" customWidth="1"/>
    <col min="12" max="12" width="10.140625" customWidth="1"/>
    <col min="13" max="13" width="5.85546875" customWidth="1"/>
    <col min="14" max="14" width="7.85546875" customWidth="1"/>
    <col min="15" max="15" width="9.85546875" customWidth="1"/>
    <col min="16" max="16" width="18.8554687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26.140625" customWidth="1"/>
  </cols>
  <sheetData>
    <row r="1" spans="1:22" ht="39.7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8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7</v>
      </c>
      <c r="B3" s="178" t="s">
        <v>215</v>
      </c>
      <c r="C3" s="23" t="s">
        <v>26</v>
      </c>
      <c r="D3" s="24">
        <v>579</v>
      </c>
      <c r="E3" s="23">
        <v>0</v>
      </c>
      <c r="F3" s="25">
        <f>(E3*100)/D3</f>
        <v>0</v>
      </c>
      <c r="G3" s="25">
        <v>52</v>
      </c>
      <c r="H3" s="25">
        <f>(G3*100)/D3</f>
        <v>8.9810017271157161</v>
      </c>
      <c r="I3" s="25">
        <v>527</v>
      </c>
      <c r="J3" s="26">
        <f>(I3*100)/D3</f>
        <v>91.018998272884289</v>
      </c>
      <c r="K3" s="23">
        <v>569</v>
      </c>
      <c r="L3" s="26">
        <v>10</v>
      </c>
      <c r="M3" s="23" t="s">
        <v>32</v>
      </c>
      <c r="N3" s="26"/>
      <c r="O3" s="23" t="s">
        <v>28</v>
      </c>
      <c r="P3" s="27" t="s">
        <v>216</v>
      </c>
      <c r="Q3" s="210" t="s">
        <v>32</v>
      </c>
      <c r="R3" s="210" t="s">
        <v>32</v>
      </c>
      <c r="S3" s="211" t="s">
        <v>32</v>
      </c>
      <c r="T3" s="206"/>
      <c r="U3" s="211" t="s">
        <v>32</v>
      </c>
      <c r="V3" s="210"/>
    </row>
    <row r="4" spans="1:22" ht="15" customHeight="1" x14ac:dyDescent="0.25">
      <c r="A4" s="177"/>
      <c r="B4" s="178"/>
      <c r="C4" s="31" t="s">
        <v>31</v>
      </c>
      <c r="D4" s="32"/>
      <c r="E4" s="31"/>
      <c r="F4" s="25" t="e">
        <f>(E4*100)/D4</f>
        <v>#DIV/0!</v>
      </c>
      <c r="G4" s="33"/>
      <c r="H4" s="25" t="e">
        <f>(G4*100)/D4</f>
        <v>#DIV/0!</v>
      </c>
      <c r="I4" s="33"/>
      <c r="J4" s="26" t="e">
        <f>(I4*100)/D4</f>
        <v>#DIV/0!</v>
      </c>
      <c r="K4" s="31"/>
      <c r="L4" s="32"/>
      <c r="M4" s="31"/>
      <c r="N4" s="32"/>
      <c r="O4" s="31" t="s">
        <v>33</v>
      </c>
      <c r="P4" s="34" t="s">
        <v>217</v>
      </c>
      <c r="Q4" s="210"/>
      <c r="R4" s="210"/>
      <c r="S4" s="211"/>
      <c r="T4" s="206"/>
      <c r="U4" s="211"/>
      <c r="V4" s="210"/>
    </row>
    <row r="5" spans="1:22" ht="15" customHeight="1" x14ac:dyDescent="0.25">
      <c r="A5" s="177"/>
      <c r="B5" s="178"/>
      <c r="C5" s="31" t="s">
        <v>35</v>
      </c>
      <c r="D5" s="32"/>
      <c r="E5" s="31"/>
      <c r="F5" s="25" t="e">
        <f>(E5*100)/D5</f>
        <v>#DIV/0!</v>
      </c>
      <c r="G5" s="33"/>
      <c r="H5" s="25" t="e">
        <f>(G5*100)/D5</f>
        <v>#DIV/0!</v>
      </c>
      <c r="I5" s="33"/>
      <c r="J5" s="26" t="e">
        <f>(I5*100)/D5</f>
        <v>#DIV/0!</v>
      </c>
      <c r="K5" s="31"/>
      <c r="L5" s="32"/>
      <c r="M5" s="31"/>
      <c r="N5" s="32"/>
      <c r="O5" s="23" t="s">
        <v>36</v>
      </c>
      <c r="P5" s="34" t="s">
        <v>218</v>
      </c>
      <c r="Q5" s="210"/>
      <c r="R5" s="210"/>
      <c r="S5" s="211"/>
      <c r="T5" s="206"/>
      <c r="U5" s="211"/>
      <c r="V5" s="210"/>
    </row>
    <row r="6" spans="1:22" ht="15" customHeight="1" x14ac:dyDescent="0.25">
      <c r="A6" s="177"/>
      <c r="B6" s="178"/>
      <c r="C6" s="31" t="s">
        <v>38</v>
      </c>
      <c r="D6" s="32"/>
      <c r="E6" s="31"/>
      <c r="F6" s="25" t="e">
        <f>(E6*100)/D6</f>
        <v>#DIV/0!</v>
      </c>
      <c r="G6" s="33"/>
      <c r="H6" s="25" t="e">
        <f>(G6*100)/D6</f>
        <v>#DIV/0!</v>
      </c>
      <c r="I6" s="33"/>
      <c r="J6" s="26" t="e">
        <f>(I6*100)/D6</f>
        <v>#DIV/0!</v>
      </c>
      <c r="K6" s="31"/>
      <c r="L6" s="32"/>
      <c r="M6" s="31"/>
      <c r="N6" s="32"/>
      <c r="O6" s="31" t="s">
        <v>39</v>
      </c>
      <c r="P6" s="34" t="s">
        <v>219</v>
      </c>
      <c r="Q6" s="210"/>
      <c r="R6" s="210"/>
      <c r="S6" s="211"/>
      <c r="T6" s="206"/>
      <c r="U6" s="211"/>
      <c r="V6" s="210"/>
    </row>
    <row r="7" spans="1:22" ht="15" customHeight="1" x14ac:dyDescent="0.25">
      <c r="A7" s="177"/>
      <c r="B7" s="178"/>
      <c r="C7" s="35"/>
      <c r="D7" s="36"/>
      <c r="E7" s="35"/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34" t="s">
        <v>220</v>
      </c>
      <c r="Q7" s="210"/>
      <c r="R7" s="210"/>
      <c r="S7" s="211"/>
      <c r="T7" s="206"/>
      <c r="U7" s="211"/>
      <c r="V7" s="210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210"/>
      <c r="R8" s="210"/>
      <c r="S8" s="211"/>
      <c r="T8" s="206"/>
      <c r="U8" s="211"/>
      <c r="V8" s="210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10"/>
      <c r="R9" s="210"/>
      <c r="S9" s="211"/>
      <c r="T9" s="206"/>
      <c r="U9" s="211"/>
      <c r="V9" s="210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210"/>
      <c r="R10" s="210"/>
      <c r="S10" s="211"/>
      <c r="T10" s="206"/>
      <c r="U10" s="211"/>
      <c r="V10" s="210"/>
    </row>
    <row r="11" spans="1:22" ht="15" customHeight="1" x14ac:dyDescent="0.25">
      <c r="A11" s="177"/>
      <c r="B11" s="178" t="s">
        <v>221</v>
      </c>
      <c r="C11" s="51" t="s">
        <v>26</v>
      </c>
      <c r="D11" s="52">
        <v>51</v>
      </c>
      <c r="E11" s="51"/>
      <c r="F11" s="53">
        <f>(E11*100)/D11</f>
        <v>0</v>
      </c>
      <c r="G11" s="53">
        <v>30</v>
      </c>
      <c r="H11" s="53">
        <f>(G11*100)/D11</f>
        <v>58.823529411764703</v>
      </c>
      <c r="I11" s="53">
        <v>21</v>
      </c>
      <c r="J11" s="52">
        <f>(I11*100)/D11</f>
        <v>41.176470588235297</v>
      </c>
      <c r="K11" s="51">
        <v>46</v>
      </c>
      <c r="L11" s="52">
        <v>5</v>
      </c>
      <c r="M11" s="51" t="s">
        <v>32</v>
      </c>
      <c r="N11" s="52"/>
      <c r="O11" s="51" t="s">
        <v>28</v>
      </c>
      <c r="P11" s="171" t="s">
        <v>275</v>
      </c>
      <c r="Q11" s="207" t="s">
        <v>32</v>
      </c>
      <c r="R11" s="207" t="s">
        <v>32</v>
      </c>
      <c r="S11" s="212" t="s">
        <v>32</v>
      </c>
      <c r="T11" s="208"/>
      <c r="U11" s="212" t="s">
        <v>32</v>
      </c>
      <c r="V11" s="179" t="s">
        <v>222</v>
      </c>
    </row>
    <row r="12" spans="1:22" ht="15" customHeight="1" x14ac:dyDescent="0.25">
      <c r="A12" s="177"/>
      <c r="B12" s="178"/>
      <c r="C12" s="31" t="s">
        <v>31</v>
      </c>
      <c r="D12" s="32">
        <v>123</v>
      </c>
      <c r="E12" s="31"/>
      <c r="F12" s="33">
        <f>(E12*100)/D12</f>
        <v>0</v>
      </c>
      <c r="G12" s="33">
        <v>70</v>
      </c>
      <c r="H12" s="33">
        <f>(G12*100)/D12</f>
        <v>56.91056910569106</v>
      </c>
      <c r="I12" s="33">
        <v>53</v>
      </c>
      <c r="J12" s="32">
        <f>(I12*100)/D12</f>
        <v>43.08943089430894</v>
      </c>
      <c r="K12" s="31">
        <v>118</v>
      </c>
      <c r="L12" s="32">
        <v>5</v>
      </c>
      <c r="M12" s="31" t="s">
        <v>55</v>
      </c>
      <c r="N12" s="32">
        <v>94</v>
      </c>
      <c r="O12" s="31" t="s">
        <v>33</v>
      </c>
      <c r="P12" s="34" t="s">
        <v>223</v>
      </c>
      <c r="Q12" s="207"/>
      <c r="R12" s="207"/>
      <c r="S12" s="212"/>
      <c r="T12" s="208"/>
      <c r="U12" s="212"/>
      <c r="V12" s="179"/>
    </row>
    <row r="13" spans="1:22" ht="15" customHeight="1" x14ac:dyDescent="0.25">
      <c r="A13" s="177"/>
      <c r="B13" s="178"/>
      <c r="C13" s="31" t="s">
        <v>35</v>
      </c>
      <c r="D13" s="32">
        <v>113</v>
      </c>
      <c r="E13" s="31">
        <v>7</v>
      </c>
      <c r="F13" s="33">
        <f>(E13*100)/D13</f>
        <v>6.1946902654867255</v>
      </c>
      <c r="G13" s="33">
        <v>73</v>
      </c>
      <c r="H13" s="33">
        <f>(G13*100)/D13</f>
        <v>64.601769911504419</v>
      </c>
      <c r="I13" s="33">
        <v>33</v>
      </c>
      <c r="J13" s="32">
        <f>(I13*100)/D13</f>
        <v>29.20353982300885</v>
      </c>
      <c r="K13" s="31">
        <v>98</v>
      </c>
      <c r="L13" s="32">
        <v>15</v>
      </c>
      <c r="M13" s="31" t="s">
        <v>55</v>
      </c>
      <c r="N13" s="32">
        <v>158</v>
      </c>
      <c r="O13" s="23" t="s">
        <v>36</v>
      </c>
      <c r="P13" s="34" t="s">
        <v>224</v>
      </c>
      <c r="Q13" s="207"/>
      <c r="R13" s="207"/>
      <c r="S13" s="212"/>
      <c r="T13" s="208"/>
      <c r="U13" s="212"/>
      <c r="V13" s="179"/>
    </row>
    <row r="14" spans="1:22" ht="15" customHeight="1" x14ac:dyDescent="0.25">
      <c r="A14" s="177"/>
      <c r="B14" s="178"/>
      <c r="C14" s="31" t="s">
        <v>38</v>
      </c>
      <c r="D14" s="32">
        <v>45</v>
      </c>
      <c r="E14" s="31"/>
      <c r="F14" s="33">
        <f>(E14*100)/D14</f>
        <v>0</v>
      </c>
      <c r="G14" s="33">
        <v>20</v>
      </c>
      <c r="H14" s="33">
        <f>(G14*100)/D14</f>
        <v>44.444444444444443</v>
      </c>
      <c r="I14" s="33">
        <v>35</v>
      </c>
      <c r="J14" s="32">
        <f>(I14*100)/D14</f>
        <v>77.777777777777771</v>
      </c>
      <c r="K14" s="31">
        <v>40</v>
      </c>
      <c r="L14" s="32">
        <v>5</v>
      </c>
      <c r="M14" s="31" t="s">
        <v>55</v>
      </c>
      <c r="N14" s="32">
        <v>15</v>
      </c>
      <c r="O14" s="31" t="s">
        <v>39</v>
      </c>
      <c r="P14" s="34" t="s">
        <v>225</v>
      </c>
      <c r="Q14" s="207"/>
      <c r="R14" s="207"/>
      <c r="S14" s="212"/>
      <c r="T14" s="208"/>
      <c r="U14" s="212"/>
      <c r="V14" s="179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226</v>
      </c>
      <c r="Q15" s="207"/>
      <c r="R15" s="207"/>
      <c r="S15" s="212"/>
      <c r="T15" s="208"/>
      <c r="U15" s="212"/>
      <c r="V15" s="179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 t="s">
        <v>227</v>
      </c>
      <c r="Q16" s="207"/>
      <c r="R16" s="207"/>
      <c r="S16" s="212"/>
      <c r="T16" s="208"/>
      <c r="U16" s="212"/>
      <c r="V16" s="179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07"/>
      <c r="R17" s="207"/>
      <c r="S17" s="212"/>
      <c r="T17" s="208"/>
      <c r="U17" s="212"/>
      <c r="V17" s="179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207"/>
      <c r="R18" s="207"/>
      <c r="S18" s="212"/>
      <c r="T18" s="208"/>
      <c r="U18" s="212"/>
      <c r="V18" s="179"/>
    </row>
    <row r="19" spans="1:22" ht="15" customHeight="1" x14ac:dyDescent="0.25">
      <c r="A19" s="177"/>
      <c r="B19" s="218" t="s">
        <v>228</v>
      </c>
      <c r="C19" s="134" t="s">
        <v>26</v>
      </c>
      <c r="D19" s="135"/>
      <c r="E19" s="134"/>
      <c r="F19" s="136"/>
      <c r="G19" s="136"/>
      <c r="H19" s="136" t="e">
        <f>(G19*100)/D19</f>
        <v>#DIV/0!</v>
      </c>
      <c r="I19" s="136"/>
      <c r="J19" s="135" t="e">
        <f>(I19*100)/D19</f>
        <v>#DIV/0!</v>
      </c>
      <c r="K19" s="134"/>
      <c r="L19" s="135"/>
      <c r="M19" s="134"/>
      <c r="N19" s="135"/>
      <c r="O19" s="134" t="s">
        <v>28</v>
      </c>
      <c r="P19" s="137"/>
      <c r="Q19" s="219"/>
      <c r="R19" s="219"/>
      <c r="S19" s="220"/>
      <c r="T19" s="221"/>
      <c r="U19" s="220"/>
      <c r="V19" s="222" t="s">
        <v>274</v>
      </c>
    </row>
    <row r="20" spans="1:22" ht="15" customHeight="1" x14ac:dyDescent="0.25">
      <c r="A20" s="177"/>
      <c r="B20" s="218"/>
      <c r="C20" s="138" t="s">
        <v>31</v>
      </c>
      <c r="D20" s="139"/>
      <c r="E20" s="138"/>
      <c r="F20" s="140"/>
      <c r="G20" s="140"/>
      <c r="H20" s="140" t="e">
        <f>(G20*100)/D20</f>
        <v>#DIV/0!</v>
      </c>
      <c r="I20" s="140"/>
      <c r="J20" s="139" t="e">
        <f>(I20*100)/D20</f>
        <v>#DIV/0!</v>
      </c>
      <c r="K20" s="138"/>
      <c r="L20" s="139"/>
      <c r="M20" s="138"/>
      <c r="N20" s="139"/>
      <c r="O20" s="138" t="s">
        <v>33</v>
      </c>
      <c r="P20" s="141"/>
      <c r="Q20" s="219"/>
      <c r="R20" s="219"/>
      <c r="S20" s="220"/>
      <c r="T20" s="221"/>
      <c r="U20" s="220"/>
      <c r="V20" s="222"/>
    </row>
    <row r="21" spans="1:22" ht="15" customHeight="1" x14ac:dyDescent="0.25">
      <c r="A21" s="177"/>
      <c r="B21" s="218"/>
      <c r="C21" s="138" t="s">
        <v>35</v>
      </c>
      <c r="D21" s="139"/>
      <c r="E21" s="138"/>
      <c r="F21" s="140"/>
      <c r="G21" s="140"/>
      <c r="H21" s="140" t="e">
        <f>(G21*100)/D21</f>
        <v>#DIV/0!</v>
      </c>
      <c r="I21" s="140"/>
      <c r="J21" s="139" t="e">
        <f>(I21*100)/D21</f>
        <v>#DIV/0!</v>
      </c>
      <c r="K21" s="138"/>
      <c r="L21" s="139"/>
      <c r="M21" s="138"/>
      <c r="N21" s="139"/>
      <c r="O21" s="142" t="s">
        <v>36</v>
      </c>
      <c r="P21" s="141"/>
      <c r="Q21" s="219"/>
      <c r="R21" s="219"/>
      <c r="S21" s="220"/>
      <c r="T21" s="221"/>
      <c r="U21" s="220"/>
      <c r="V21" s="222"/>
    </row>
    <row r="22" spans="1:22" ht="15" customHeight="1" x14ac:dyDescent="0.25">
      <c r="A22" s="177"/>
      <c r="B22" s="218"/>
      <c r="C22" s="138" t="s">
        <v>38</v>
      </c>
      <c r="D22" s="139"/>
      <c r="E22" s="138"/>
      <c r="F22" s="140"/>
      <c r="G22" s="140"/>
      <c r="H22" s="140" t="e">
        <f>(G22*100)/D22</f>
        <v>#DIV/0!</v>
      </c>
      <c r="I22" s="140"/>
      <c r="J22" s="139" t="e">
        <f>(I22*100)/D22</f>
        <v>#DIV/0!</v>
      </c>
      <c r="K22" s="138"/>
      <c r="L22" s="139"/>
      <c r="M22" s="138"/>
      <c r="N22" s="139"/>
      <c r="O22" s="138" t="s">
        <v>39</v>
      </c>
      <c r="P22" s="141"/>
      <c r="Q22" s="219"/>
      <c r="R22" s="219"/>
      <c r="S22" s="220"/>
      <c r="T22" s="221"/>
      <c r="U22" s="220"/>
      <c r="V22" s="222"/>
    </row>
    <row r="23" spans="1:22" ht="15" customHeight="1" x14ac:dyDescent="0.25">
      <c r="A23" s="177"/>
      <c r="B23" s="218"/>
      <c r="C23" s="145"/>
      <c r="D23" s="146"/>
      <c r="E23" s="145"/>
      <c r="F23" s="147"/>
      <c r="G23" s="147"/>
      <c r="H23" s="147"/>
      <c r="I23" s="147"/>
      <c r="J23" s="146"/>
      <c r="K23" s="145"/>
      <c r="L23" s="146"/>
      <c r="M23" s="145"/>
      <c r="N23" s="146"/>
      <c r="O23" s="142" t="s">
        <v>41</v>
      </c>
      <c r="P23" s="141"/>
      <c r="Q23" s="219"/>
      <c r="R23" s="219"/>
      <c r="S23" s="220"/>
      <c r="T23" s="221"/>
      <c r="U23" s="220"/>
      <c r="V23" s="222"/>
    </row>
    <row r="24" spans="1:22" ht="15" customHeight="1" x14ac:dyDescent="0.25">
      <c r="A24" s="177"/>
      <c r="B24" s="218"/>
      <c r="C24" s="145"/>
      <c r="D24" s="146"/>
      <c r="E24" s="145"/>
      <c r="F24" s="147"/>
      <c r="G24" s="147"/>
      <c r="H24" s="147"/>
      <c r="I24" s="147"/>
      <c r="J24" s="146"/>
      <c r="K24" s="145"/>
      <c r="L24" s="146"/>
      <c r="M24" s="145"/>
      <c r="N24" s="146"/>
      <c r="O24" s="138" t="s">
        <v>42</v>
      </c>
      <c r="P24" s="141"/>
      <c r="Q24" s="219"/>
      <c r="R24" s="219"/>
      <c r="S24" s="220"/>
      <c r="T24" s="221"/>
      <c r="U24" s="220"/>
      <c r="V24" s="222"/>
    </row>
    <row r="25" spans="1:22" ht="15" customHeight="1" x14ac:dyDescent="0.25">
      <c r="A25" s="177"/>
      <c r="B25" s="218"/>
      <c r="C25" s="145"/>
      <c r="D25" s="146"/>
      <c r="E25" s="145"/>
      <c r="F25" s="147"/>
      <c r="G25" s="147"/>
      <c r="H25" s="147"/>
      <c r="I25" s="147"/>
      <c r="J25" s="146"/>
      <c r="K25" s="145"/>
      <c r="L25" s="146"/>
      <c r="M25" s="145"/>
      <c r="N25" s="146"/>
      <c r="O25" s="143" t="s">
        <v>43</v>
      </c>
      <c r="P25" s="141"/>
      <c r="Q25" s="219"/>
      <c r="R25" s="219"/>
      <c r="S25" s="220"/>
      <c r="T25" s="221"/>
      <c r="U25" s="220"/>
      <c r="V25" s="222"/>
    </row>
    <row r="26" spans="1:22" ht="15" customHeight="1" x14ac:dyDescent="0.25">
      <c r="A26" s="177"/>
      <c r="B26" s="218"/>
      <c r="C26" s="148"/>
      <c r="D26" s="149"/>
      <c r="E26" s="148"/>
      <c r="F26" s="150"/>
      <c r="G26" s="150"/>
      <c r="H26" s="150"/>
      <c r="I26" s="150"/>
      <c r="J26" s="149"/>
      <c r="K26" s="148"/>
      <c r="L26" s="149"/>
      <c r="M26" s="148"/>
      <c r="N26" s="149"/>
      <c r="O26" s="159"/>
      <c r="P26" s="154"/>
      <c r="Q26" s="219"/>
      <c r="R26" s="219"/>
      <c r="S26" s="220"/>
      <c r="T26" s="221"/>
      <c r="U26" s="220"/>
      <c r="V26" s="222"/>
    </row>
    <row r="27" spans="1:22" ht="15" customHeight="1" x14ac:dyDescent="0.25">
      <c r="A27" s="177"/>
      <c r="B27" s="178" t="s">
        <v>229</v>
      </c>
      <c r="C27" s="51" t="s">
        <v>26</v>
      </c>
      <c r="D27" s="52">
        <v>480</v>
      </c>
      <c r="E27" s="51">
        <v>60</v>
      </c>
      <c r="F27" s="53">
        <f>(E27*100)/D27</f>
        <v>12.5</v>
      </c>
      <c r="G27" s="53">
        <v>125</v>
      </c>
      <c r="H27" s="53">
        <f>(G27*100)/D27</f>
        <v>26.041666666666668</v>
      </c>
      <c r="I27" s="53">
        <v>295</v>
      </c>
      <c r="J27" s="52">
        <f>(I27*100)/D27</f>
        <v>61.458333333333336</v>
      </c>
      <c r="K27" s="51">
        <v>440</v>
      </c>
      <c r="L27" s="52">
        <v>40</v>
      </c>
      <c r="M27" s="51" t="s">
        <v>55</v>
      </c>
      <c r="N27" s="52">
        <v>230</v>
      </c>
      <c r="O27" s="51" t="s">
        <v>28</v>
      </c>
      <c r="P27" s="54" t="s">
        <v>230</v>
      </c>
      <c r="Q27" s="207" t="s">
        <v>32</v>
      </c>
      <c r="R27" s="179" t="s">
        <v>231</v>
      </c>
      <c r="S27" s="212" t="s">
        <v>32</v>
      </c>
      <c r="T27" s="208"/>
      <c r="U27" s="212" t="s">
        <v>32</v>
      </c>
      <c r="V27" s="207"/>
    </row>
    <row r="28" spans="1:22" ht="15" customHeight="1" x14ac:dyDescent="0.25">
      <c r="A28" s="177"/>
      <c r="B28" s="178"/>
      <c r="C28" s="31" t="s">
        <v>31</v>
      </c>
      <c r="D28" s="32"/>
      <c r="E28" s="31"/>
      <c r="F28" s="33" t="e">
        <f>(E28*100)/D28</f>
        <v>#DIV/0!</v>
      </c>
      <c r="G28" s="33"/>
      <c r="H28" s="33" t="e">
        <f>(G28*100)/D28</f>
        <v>#DIV/0!</v>
      </c>
      <c r="I28" s="33"/>
      <c r="J28" s="32" t="e">
        <f>(I28*100)/D28</f>
        <v>#DIV/0!</v>
      </c>
      <c r="K28" s="31"/>
      <c r="L28" s="32"/>
      <c r="M28" s="31"/>
      <c r="N28" s="32"/>
      <c r="O28" s="31" t="s">
        <v>33</v>
      </c>
      <c r="P28" s="34"/>
      <c r="Q28" s="207"/>
      <c r="R28" s="179"/>
      <c r="S28" s="212"/>
      <c r="T28" s="208"/>
      <c r="U28" s="212"/>
      <c r="V28" s="207"/>
    </row>
    <row r="29" spans="1:22" ht="15" customHeight="1" x14ac:dyDescent="0.25">
      <c r="A29" s="177"/>
      <c r="B29" s="178"/>
      <c r="C29" s="31" t="s">
        <v>35</v>
      </c>
      <c r="D29" s="32"/>
      <c r="E29" s="31"/>
      <c r="F29" s="33" t="e">
        <f>(E29*100)/D29</f>
        <v>#DIV/0!</v>
      </c>
      <c r="G29" s="33"/>
      <c r="H29" s="33" t="e">
        <f>(G29*100)/D29</f>
        <v>#DIV/0!</v>
      </c>
      <c r="I29" s="33"/>
      <c r="J29" s="32" t="e">
        <f>(I29*100)/D29</f>
        <v>#DIV/0!</v>
      </c>
      <c r="K29" s="31"/>
      <c r="L29" s="32"/>
      <c r="M29" s="31"/>
      <c r="N29" s="32"/>
      <c r="O29" s="23" t="s">
        <v>36</v>
      </c>
      <c r="P29" s="34" t="s">
        <v>232</v>
      </c>
      <c r="Q29" s="207"/>
      <c r="R29" s="179"/>
      <c r="S29" s="212"/>
      <c r="T29" s="208"/>
      <c r="U29" s="212"/>
      <c r="V29" s="207"/>
    </row>
    <row r="30" spans="1:22" ht="15" customHeight="1" x14ac:dyDescent="0.25">
      <c r="A30" s="177"/>
      <c r="B30" s="178"/>
      <c r="C30" s="31" t="s">
        <v>38</v>
      </c>
      <c r="D30" s="32"/>
      <c r="E30" s="31"/>
      <c r="F30" s="33" t="e">
        <f>(E30*100)/D30</f>
        <v>#DIV/0!</v>
      </c>
      <c r="G30" s="33"/>
      <c r="H30" s="33" t="e">
        <f>(G30*100)/D30</f>
        <v>#DIV/0!</v>
      </c>
      <c r="I30" s="33"/>
      <c r="J30" s="32" t="e">
        <f>(I30*100)/D30</f>
        <v>#DIV/0!</v>
      </c>
      <c r="K30" s="31"/>
      <c r="L30" s="32"/>
      <c r="M30" s="31"/>
      <c r="N30" s="32"/>
      <c r="O30" s="31" t="s">
        <v>39</v>
      </c>
      <c r="P30" s="34" t="s">
        <v>233</v>
      </c>
      <c r="Q30" s="207"/>
      <c r="R30" s="179"/>
      <c r="S30" s="212"/>
      <c r="T30" s="208"/>
      <c r="U30" s="212"/>
      <c r="V30" s="207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34" t="s">
        <v>234</v>
      </c>
      <c r="Q31" s="207"/>
      <c r="R31" s="179"/>
      <c r="S31" s="212"/>
      <c r="T31" s="208"/>
      <c r="U31" s="212"/>
      <c r="V31" s="207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34"/>
      <c r="Q32" s="207"/>
      <c r="R32" s="179"/>
      <c r="S32" s="212"/>
      <c r="T32" s="208"/>
      <c r="U32" s="212"/>
      <c r="V32" s="207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59"/>
      <c r="Q33" s="207"/>
      <c r="R33" s="179"/>
      <c r="S33" s="212"/>
      <c r="T33" s="208"/>
      <c r="U33" s="212"/>
      <c r="V33" s="207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207"/>
      <c r="R34" s="179"/>
      <c r="S34" s="212"/>
      <c r="T34" s="208"/>
      <c r="U34" s="212"/>
      <c r="V34" s="207"/>
    </row>
  </sheetData>
  <mergeCells count="41">
    <mergeCell ref="U27:U34"/>
    <mergeCell ref="V27:V34"/>
    <mergeCell ref="B27:B34"/>
    <mergeCell ref="Q27:Q34"/>
    <mergeCell ref="R27:R34"/>
    <mergeCell ref="S27:S34"/>
    <mergeCell ref="T27:T34"/>
    <mergeCell ref="V11:V18"/>
    <mergeCell ref="B19:B26"/>
    <mergeCell ref="Q19:Q26"/>
    <mergeCell ref="R19:R26"/>
    <mergeCell ref="S19:S26"/>
    <mergeCell ref="T19:T26"/>
    <mergeCell ref="U19:U26"/>
    <mergeCell ref="V19:V26"/>
    <mergeCell ref="U1:U2"/>
    <mergeCell ref="V1:V2"/>
    <mergeCell ref="A3:A34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8" scale="7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zoomScaleNormal="100" workbookViewId="0">
      <selection activeCell="F13" sqref="F13"/>
    </sheetView>
  </sheetViews>
  <sheetFormatPr defaultColWidth="8.5703125" defaultRowHeight="15" x14ac:dyDescent="0.25"/>
  <cols>
    <col min="1" max="1" width="10.5703125" customWidth="1"/>
    <col min="2" max="2" width="14.42578125" customWidth="1"/>
    <col min="3" max="3" width="19.85546875" customWidth="1"/>
    <col min="4" max="4" width="8.140625" customWidth="1"/>
    <col min="5" max="5" width="8.42578125" customWidth="1"/>
    <col min="6" max="6" width="9.28515625" customWidth="1"/>
    <col min="8" max="8" width="7" customWidth="1"/>
    <col min="9" max="9" width="8.140625" customWidth="1"/>
    <col min="10" max="10" width="6.85546875" customWidth="1"/>
    <col min="11" max="11" width="9" customWidth="1"/>
    <col min="12" max="12" width="10.140625" customWidth="1"/>
    <col min="13" max="13" width="5.85546875" customWidth="1"/>
    <col min="14" max="14" width="7.85546875" customWidth="1"/>
    <col min="15" max="15" width="9.85546875" customWidth="1"/>
    <col min="16" max="16" width="23.5703125" customWidth="1"/>
    <col min="17" max="17" width="13.42578125" customWidth="1"/>
    <col min="18" max="18" width="14.140625" customWidth="1"/>
    <col min="19" max="19" width="6.42578125" customWidth="1"/>
    <col min="20" max="20" width="17.42578125" customWidth="1"/>
    <col min="21" max="21" width="16.42578125" customWidth="1"/>
    <col min="22" max="22" width="26.42578125" customWidth="1"/>
  </cols>
  <sheetData>
    <row r="1" spans="1:22" ht="39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48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8</v>
      </c>
      <c r="B3" s="178" t="s">
        <v>235</v>
      </c>
      <c r="C3" s="23" t="s">
        <v>26</v>
      </c>
      <c r="D3" s="24">
        <v>210</v>
      </c>
      <c r="E3" s="23"/>
      <c r="F3" s="25">
        <f>(E3*100)/D3</f>
        <v>0</v>
      </c>
      <c r="G3" s="25"/>
      <c r="H3" s="25">
        <f>(G3*100)/D3</f>
        <v>0</v>
      </c>
      <c r="I3" s="25">
        <v>210</v>
      </c>
      <c r="J3" s="26">
        <f>(I3*100)/D3</f>
        <v>100</v>
      </c>
      <c r="K3" s="23">
        <f>D3-L3</f>
        <v>206</v>
      </c>
      <c r="L3" s="26">
        <v>4</v>
      </c>
      <c r="M3" s="23" t="s">
        <v>27</v>
      </c>
      <c r="N3" s="26">
        <v>23</v>
      </c>
      <c r="O3" s="23" t="s">
        <v>28</v>
      </c>
      <c r="P3" s="133" t="s">
        <v>236</v>
      </c>
      <c r="Q3" s="198"/>
      <c r="R3" s="223" t="s">
        <v>237</v>
      </c>
      <c r="S3" s="195" t="s">
        <v>27</v>
      </c>
      <c r="T3" s="224" t="s">
        <v>27</v>
      </c>
      <c r="U3" s="195" t="s">
        <v>27</v>
      </c>
      <c r="V3" s="198"/>
    </row>
    <row r="4" spans="1:22" ht="15" customHeight="1" x14ac:dyDescent="0.25">
      <c r="A4" s="177"/>
      <c r="B4" s="178"/>
      <c r="C4" s="31" t="s">
        <v>31</v>
      </c>
      <c r="D4" s="32">
        <f>43+11</f>
        <v>54</v>
      </c>
      <c r="E4" s="31">
        <v>17</v>
      </c>
      <c r="F4" s="25">
        <f>(E4*100)/D4</f>
        <v>31.481481481481481</v>
      </c>
      <c r="G4" s="33">
        <v>43</v>
      </c>
      <c r="H4" s="25">
        <f>(G4*100)/D4</f>
        <v>79.629629629629633</v>
      </c>
      <c r="I4" s="33"/>
      <c r="J4" s="26">
        <f>(I4*100)/D4</f>
        <v>0</v>
      </c>
      <c r="K4" s="31">
        <f>D4</f>
        <v>54</v>
      </c>
      <c r="L4" s="32">
        <v>0</v>
      </c>
      <c r="M4" s="31" t="s">
        <v>32</v>
      </c>
      <c r="N4" s="32"/>
      <c r="O4" s="31" t="s">
        <v>33</v>
      </c>
      <c r="P4" s="133" t="s">
        <v>236</v>
      </c>
      <c r="Q4" s="198"/>
      <c r="R4" s="223"/>
      <c r="S4" s="195"/>
      <c r="T4" s="224"/>
      <c r="U4" s="195"/>
      <c r="V4" s="198"/>
    </row>
    <row r="5" spans="1:22" ht="15" customHeight="1" x14ac:dyDescent="0.25">
      <c r="A5" s="177"/>
      <c r="B5" s="178"/>
      <c r="C5" s="31" t="s">
        <v>35</v>
      </c>
      <c r="D5" s="32">
        <f>24+8</f>
        <v>32</v>
      </c>
      <c r="E5" s="31">
        <v>8</v>
      </c>
      <c r="F5" s="25">
        <f>(E5*100)/D5</f>
        <v>25</v>
      </c>
      <c r="G5" s="33">
        <v>24</v>
      </c>
      <c r="H5" s="25">
        <f>(G5*100)/D5</f>
        <v>75</v>
      </c>
      <c r="I5" s="33"/>
      <c r="J5" s="26">
        <f>(I5*100)/D5</f>
        <v>0</v>
      </c>
      <c r="K5" s="31">
        <f>D5</f>
        <v>32</v>
      </c>
      <c r="L5" s="32">
        <v>0</v>
      </c>
      <c r="M5" s="31" t="s">
        <v>27</v>
      </c>
      <c r="N5" s="32">
        <v>9</v>
      </c>
      <c r="O5" s="23" t="s">
        <v>36</v>
      </c>
      <c r="P5" s="133" t="s">
        <v>236</v>
      </c>
      <c r="Q5" s="198"/>
      <c r="R5" s="223"/>
      <c r="S5" s="195"/>
      <c r="T5" s="224"/>
      <c r="U5" s="195"/>
      <c r="V5" s="198"/>
    </row>
    <row r="6" spans="1:22" ht="15" customHeight="1" x14ac:dyDescent="0.25">
      <c r="A6" s="177"/>
      <c r="B6" s="178"/>
      <c r="C6" s="31" t="s">
        <v>38</v>
      </c>
      <c r="D6" s="32">
        <v>8</v>
      </c>
      <c r="E6" s="31"/>
      <c r="F6" s="25">
        <f>(E6*100)/D6</f>
        <v>0</v>
      </c>
      <c r="G6" s="33">
        <v>8</v>
      </c>
      <c r="H6" s="25">
        <f>(G6*100)/D6</f>
        <v>100</v>
      </c>
      <c r="I6" s="33"/>
      <c r="J6" s="26">
        <f>(I6*100)/D6</f>
        <v>0</v>
      </c>
      <c r="K6" s="31">
        <f>D6</f>
        <v>8</v>
      </c>
      <c r="L6" s="32">
        <v>0</v>
      </c>
      <c r="M6" s="31" t="s">
        <v>27</v>
      </c>
      <c r="N6" s="32">
        <v>6</v>
      </c>
      <c r="O6" s="31" t="s">
        <v>39</v>
      </c>
      <c r="P6" s="133" t="s">
        <v>236</v>
      </c>
      <c r="Q6" s="198"/>
      <c r="R6" s="223"/>
      <c r="S6" s="195"/>
      <c r="T6" s="224"/>
      <c r="U6" s="195"/>
      <c r="V6" s="198"/>
    </row>
    <row r="7" spans="1:22" ht="15" customHeight="1" x14ac:dyDescent="0.25">
      <c r="A7" s="177"/>
      <c r="B7" s="178"/>
      <c r="C7" s="35"/>
      <c r="D7" s="36"/>
      <c r="E7" s="35"/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133" t="s">
        <v>238</v>
      </c>
      <c r="Q7" s="198"/>
      <c r="R7" s="223"/>
      <c r="S7" s="195"/>
      <c r="T7" s="224"/>
      <c r="U7" s="195"/>
      <c r="V7" s="198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198"/>
      <c r="R8" s="223"/>
      <c r="S8" s="195"/>
      <c r="T8" s="224"/>
      <c r="U8" s="195"/>
      <c r="V8" s="198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198"/>
      <c r="R9" s="223"/>
      <c r="S9" s="195"/>
      <c r="T9" s="224"/>
      <c r="U9" s="195"/>
      <c r="V9" s="198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198"/>
      <c r="R10" s="223"/>
      <c r="S10" s="195"/>
      <c r="T10" s="224"/>
      <c r="U10" s="195"/>
      <c r="V10" s="198"/>
    </row>
    <row r="11" spans="1:22" ht="15" customHeight="1" x14ac:dyDescent="0.25">
      <c r="A11" s="177"/>
      <c r="B11" s="178" t="s">
        <v>239</v>
      </c>
      <c r="C11" s="51" t="s">
        <v>26</v>
      </c>
      <c r="D11" s="52">
        <v>210</v>
      </c>
      <c r="E11" s="51"/>
      <c r="F11" s="53"/>
      <c r="G11" s="53">
        <v>210</v>
      </c>
      <c r="H11" s="53">
        <f>(G11*100)/D11</f>
        <v>100</v>
      </c>
      <c r="I11" s="53"/>
      <c r="J11" s="52">
        <f>(I11*100)/D11</f>
        <v>0</v>
      </c>
      <c r="K11" s="51">
        <f>D11-L11</f>
        <v>187</v>
      </c>
      <c r="L11" s="52">
        <f>23</f>
        <v>23</v>
      </c>
      <c r="M11" s="51" t="s">
        <v>32</v>
      </c>
      <c r="N11" s="52"/>
      <c r="O11" s="51" t="s">
        <v>28</v>
      </c>
      <c r="P11" s="54" t="s">
        <v>240</v>
      </c>
      <c r="Q11" s="207"/>
      <c r="R11" s="225" t="s">
        <v>241</v>
      </c>
      <c r="S11" s="215" t="s">
        <v>27</v>
      </c>
      <c r="T11" s="226" t="s">
        <v>27</v>
      </c>
      <c r="U11" s="215" t="s">
        <v>27</v>
      </c>
      <c r="V11" s="207"/>
    </row>
    <row r="12" spans="1:22" ht="15" customHeight="1" x14ac:dyDescent="0.25">
      <c r="A12" s="177"/>
      <c r="B12" s="178"/>
      <c r="C12" s="31" t="s">
        <v>31</v>
      </c>
      <c r="D12" s="32">
        <v>150</v>
      </c>
      <c r="E12" s="31">
        <v>20</v>
      </c>
      <c r="F12" s="33">
        <f>(E12*100)/D12</f>
        <v>13.333333333333334</v>
      </c>
      <c r="G12" s="33">
        <v>130</v>
      </c>
      <c r="H12" s="33">
        <f>(G12*100)/D12</f>
        <v>86.666666666666671</v>
      </c>
      <c r="I12" s="33"/>
      <c r="J12" s="32">
        <f>(I12*100)/D12</f>
        <v>0</v>
      </c>
      <c r="K12" s="31">
        <f>D12-L12</f>
        <v>118</v>
      </c>
      <c r="L12" s="32">
        <f>15+17</f>
        <v>32</v>
      </c>
      <c r="M12" s="31" t="s">
        <v>32</v>
      </c>
      <c r="N12" s="32"/>
      <c r="O12" s="31" t="s">
        <v>33</v>
      </c>
      <c r="P12" s="54" t="s">
        <v>242</v>
      </c>
      <c r="Q12" s="207"/>
      <c r="R12" s="225"/>
      <c r="S12" s="215"/>
      <c r="T12" s="226"/>
      <c r="U12" s="215"/>
      <c r="V12" s="207"/>
    </row>
    <row r="13" spans="1:22" ht="15" customHeight="1" x14ac:dyDescent="0.25">
      <c r="A13" s="177"/>
      <c r="B13" s="178"/>
      <c r="C13" s="31" t="s">
        <v>35</v>
      </c>
      <c r="D13" s="32">
        <v>26</v>
      </c>
      <c r="E13" s="31">
        <v>26</v>
      </c>
      <c r="F13" s="33">
        <f>(E13*100)/D13</f>
        <v>100</v>
      </c>
      <c r="G13" s="33"/>
      <c r="H13" s="33">
        <f>(G13*100)/D13</f>
        <v>0</v>
      </c>
      <c r="I13" s="33"/>
      <c r="J13" s="32">
        <f>(I13*100)/D13</f>
        <v>0</v>
      </c>
      <c r="K13" s="31">
        <f>D13-L13</f>
        <v>14</v>
      </c>
      <c r="L13" s="32">
        <v>12</v>
      </c>
      <c r="M13" s="31" t="s">
        <v>32</v>
      </c>
      <c r="N13" s="32"/>
      <c r="O13" s="23" t="s">
        <v>36</v>
      </c>
      <c r="P13" s="54" t="s">
        <v>242</v>
      </c>
      <c r="Q13" s="207"/>
      <c r="R13" s="225"/>
      <c r="S13" s="215"/>
      <c r="T13" s="226"/>
      <c r="U13" s="215"/>
      <c r="V13" s="207"/>
    </row>
    <row r="14" spans="1:22" ht="15" customHeight="1" x14ac:dyDescent="0.25">
      <c r="A14" s="177"/>
      <c r="B14" s="178"/>
      <c r="C14" s="31" t="s">
        <v>38</v>
      </c>
      <c r="D14" s="32">
        <v>17</v>
      </c>
      <c r="E14" s="31">
        <v>17</v>
      </c>
      <c r="F14" s="33">
        <f>(E14*100)/D14</f>
        <v>100</v>
      </c>
      <c r="G14" s="33"/>
      <c r="H14" s="33">
        <f>(G14*100)/D14</f>
        <v>0</v>
      </c>
      <c r="I14" s="33"/>
      <c r="J14" s="32">
        <f>(I14*100)/D14</f>
        <v>0</v>
      </c>
      <c r="K14" s="31">
        <f>D14</f>
        <v>17</v>
      </c>
      <c r="L14" s="32">
        <v>0</v>
      </c>
      <c r="M14" s="31" t="s">
        <v>32</v>
      </c>
      <c r="N14" s="32"/>
      <c r="O14" s="31" t="s">
        <v>39</v>
      </c>
      <c r="P14" s="54" t="s">
        <v>242</v>
      </c>
      <c r="Q14" s="207"/>
      <c r="R14" s="225"/>
      <c r="S14" s="215"/>
      <c r="T14" s="226"/>
      <c r="U14" s="215"/>
      <c r="V14" s="207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54" t="s">
        <v>240</v>
      </c>
      <c r="Q15" s="207"/>
      <c r="R15" s="225"/>
      <c r="S15" s="215"/>
      <c r="T15" s="226"/>
      <c r="U15" s="215"/>
      <c r="V15" s="207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07"/>
      <c r="R16" s="225"/>
      <c r="S16" s="215"/>
      <c r="T16" s="226"/>
      <c r="U16" s="215"/>
      <c r="V16" s="207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07"/>
      <c r="R17" s="225"/>
      <c r="S17" s="215"/>
      <c r="T17" s="226"/>
      <c r="U17" s="215"/>
      <c r="V17" s="207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38"/>
      <c r="L18" s="44"/>
      <c r="M18" s="43"/>
      <c r="N18" s="44"/>
      <c r="O18" s="58"/>
      <c r="P18" s="47"/>
      <c r="Q18" s="207"/>
      <c r="R18" s="225"/>
      <c r="S18" s="215"/>
      <c r="T18" s="226"/>
      <c r="U18" s="215"/>
      <c r="V18" s="207"/>
    </row>
    <row r="19" spans="1:22" ht="15" customHeight="1" x14ac:dyDescent="0.25">
      <c r="A19" s="177"/>
      <c r="B19" s="178" t="s">
        <v>243</v>
      </c>
      <c r="C19" s="51" t="s">
        <v>26</v>
      </c>
      <c r="D19" s="52">
        <v>145</v>
      </c>
      <c r="E19" s="51"/>
      <c r="F19" s="53">
        <f>(E19*100)/D19</f>
        <v>0</v>
      </c>
      <c r="G19" s="53">
        <v>145</v>
      </c>
      <c r="H19" s="53">
        <f>(G19*100)/D19</f>
        <v>100</v>
      </c>
      <c r="I19" s="53"/>
      <c r="J19" s="54">
        <f>(I19*100)/D19</f>
        <v>0</v>
      </c>
      <c r="K19" s="31">
        <f>D19-L19</f>
        <v>144</v>
      </c>
      <c r="L19" s="52">
        <v>1</v>
      </c>
      <c r="M19" s="51" t="s">
        <v>27</v>
      </c>
      <c r="N19" s="52">
        <v>34</v>
      </c>
      <c r="O19" s="51" t="s">
        <v>28</v>
      </c>
      <c r="P19" s="54" t="s">
        <v>240</v>
      </c>
      <c r="Q19" s="207"/>
      <c r="R19" s="178" t="s">
        <v>244</v>
      </c>
      <c r="S19" s="227" t="s">
        <v>27</v>
      </c>
      <c r="T19" s="228" t="s">
        <v>27</v>
      </c>
      <c r="U19" s="227" t="s">
        <v>27</v>
      </c>
      <c r="V19" s="207"/>
    </row>
    <row r="20" spans="1:22" ht="15" customHeight="1" x14ac:dyDescent="0.25">
      <c r="A20" s="177"/>
      <c r="B20" s="178"/>
      <c r="C20" s="31" t="s">
        <v>31</v>
      </c>
      <c r="D20" s="32">
        <f>8+24</f>
        <v>32</v>
      </c>
      <c r="E20" s="31">
        <v>24</v>
      </c>
      <c r="F20" s="33">
        <f>(E20*100)/D20</f>
        <v>75</v>
      </c>
      <c r="G20" s="33">
        <v>8</v>
      </c>
      <c r="H20" s="33">
        <f>(G20*100)/D20</f>
        <v>25</v>
      </c>
      <c r="I20" s="33"/>
      <c r="J20" s="34">
        <f>(I20*100)/D20</f>
        <v>0</v>
      </c>
      <c r="K20" s="31">
        <f>D20-L20</f>
        <v>31</v>
      </c>
      <c r="L20" s="32">
        <v>1</v>
      </c>
      <c r="M20" s="31" t="s">
        <v>27</v>
      </c>
      <c r="N20" s="32">
        <v>4</v>
      </c>
      <c r="O20" s="31" t="s">
        <v>33</v>
      </c>
      <c r="P20" s="54" t="s">
        <v>242</v>
      </c>
      <c r="Q20" s="207"/>
      <c r="R20" s="178"/>
      <c r="S20" s="227"/>
      <c r="T20" s="228"/>
      <c r="U20" s="227"/>
      <c r="V20" s="207"/>
    </row>
    <row r="21" spans="1:22" ht="15" customHeight="1" x14ac:dyDescent="0.25">
      <c r="A21" s="177"/>
      <c r="B21" s="178"/>
      <c r="C21" s="31" t="s">
        <v>35</v>
      </c>
      <c r="D21" s="32">
        <v>3</v>
      </c>
      <c r="E21" s="31">
        <v>3</v>
      </c>
      <c r="F21" s="33">
        <f>(E21*100)/D21</f>
        <v>100</v>
      </c>
      <c r="G21" s="33"/>
      <c r="H21" s="33">
        <f>(G21*100)/D21</f>
        <v>0</v>
      </c>
      <c r="I21" s="33"/>
      <c r="J21" s="34">
        <f>(I21*100)/D21</f>
        <v>0</v>
      </c>
      <c r="K21" s="31">
        <f>D21-L21</f>
        <v>3</v>
      </c>
      <c r="L21" s="32">
        <v>0</v>
      </c>
      <c r="M21" s="31" t="s">
        <v>32</v>
      </c>
      <c r="N21" s="32"/>
      <c r="O21" s="23" t="s">
        <v>36</v>
      </c>
      <c r="P21" s="54" t="s">
        <v>242</v>
      </c>
      <c r="Q21" s="207"/>
      <c r="R21" s="178"/>
      <c r="S21" s="227"/>
      <c r="T21" s="228"/>
      <c r="U21" s="227"/>
      <c r="V21" s="207"/>
    </row>
    <row r="22" spans="1:22" ht="15" customHeight="1" x14ac:dyDescent="0.25">
      <c r="A22" s="177"/>
      <c r="B22" s="178"/>
      <c r="C22" s="31" t="s">
        <v>38</v>
      </c>
      <c r="D22" s="32">
        <v>8</v>
      </c>
      <c r="E22" s="31"/>
      <c r="F22" s="33">
        <f>(E22*100)/D22</f>
        <v>0</v>
      </c>
      <c r="G22" s="33">
        <v>8</v>
      </c>
      <c r="H22" s="33">
        <f>(G22*100)/D22</f>
        <v>100</v>
      </c>
      <c r="I22" s="33"/>
      <c r="J22" s="34">
        <f>(I22*100)/D22</f>
        <v>0</v>
      </c>
      <c r="K22" s="31">
        <f>D22-L22</f>
        <v>8</v>
      </c>
      <c r="L22" s="32">
        <v>0</v>
      </c>
      <c r="M22" s="31" t="s">
        <v>27</v>
      </c>
      <c r="N22" s="32">
        <v>7</v>
      </c>
      <c r="O22" s="31" t="s">
        <v>39</v>
      </c>
      <c r="P22" s="54" t="s">
        <v>240</v>
      </c>
      <c r="Q22" s="207"/>
      <c r="R22" s="178"/>
      <c r="S22" s="227"/>
      <c r="T22" s="228"/>
      <c r="U22" s="227"/>
      <c r="V22" s="207"/>
    </row>
    <row r="23" spans="1:22" ht="15" customHeight="1" x14ac:dyDescent="0.25">
      <c r="A23" s="177"/>
      <c r="B23" s="178"/>
      <c r="C23" s="35"/>
      <c r="D23" s="36"/>
      <c r="E23" s="35"/>
      <c r="F23" s="37"/>
      <c r="G23" s="37"/>
      <c r="H23" s="37"/>
      <c r="I23" s="37"/>
      <c r="J23" s="36"/>
      <c r="K23" s="35"/>
      <c r="L23" s="36"/>
      <c r="M23" s="35"/>
      <c r="N23" s="36"/>
      <c r="O23" s="23" t="s">
        <v>41</v>
      </c>
      <c r="P23" s="54" t="s">
        <v>242</v>
      </c>
      <c r="Q23" s="207"/>
      <c r="R23" s="178"/>
      <c r="S23" s="227"/>
      <c r="T23" s="228"/>
      <c r="U23" s="227"/>
      <c r="V23" s="207"/>
    </row>
    <row r="24" spans="1:22" ht="15" customHeight="1" x14ac:dyDescent="0.25">
      <c r="A24" s="177"/>
      <c r="B24" s="178"/>
      <c r="C24" s="35"/>
      <c r="D24" s="36"/>
      <c r="E24" s="35"/>
      <c r="F24" s="37"/>
      <c r="G24" s="37"/>
      <c r="H24" s="37"/>
      <c r="I24" s="37"/>
      <c r="J24" s="36"/>
      <c r="K24" s="35"/>
      <c r="L24" s="36"/>
      <c r="M24" s="35"/>
      <c r="N24" s="36"/>
      <c r="O24" s="31" t="s">
        <v>42</v>
      </c>
      <c r="P24" s="34" t="s">
        <v>245</v>
      </c>
      <c r="Q24" s="207"/>
      <c r="R24" s="178"/>
      <c r="S24" s="227"/>
      <c r="T24" s="228"/>
      <c r="U24" s="227"/>
      <c r="V24" s="207"/>
    </row>
    <row r="25" spans="1:22" ht="15" customHeight="1" x14ac:dyDescent="0.25">
      <c r="A25" s="177"/>
      <c r="B25" s="178"/>
      <c r="C25" s="35"/>
      <c r="D25" s="36"/>
      <c r="E25" s="35"/>
      <c r="F25" s="37"/>
      <c r="G25" s="37"/>
      <c r="H25" s="37"/>
      <c r="I25" s="37"/>
      <c r="J25" s="36"/>
      <c r="K25" s="35"/>
      <c r="L25" s="36"/>
      <c r="M25" s="35"/>
      <c r="N25" s="36"/>
      <c r="O25" s="41" t="s">
        <v>43</v>
      </c>
      <c r="P25" s="34"/>
      <c r="Q25" s="207"/>
      <c r="R25" s="178"/>
      <c r="S25" s="227"/>
      <c r="T25" s="228"/>
      <c r="U25" s="227"/>
      <c r="V25" s="207"/>
    </row>
    <row r="26" spans="1:22" ht="15" customHeight="1" x14ac:dyDescent="0.25">
      <c r="A26" s="177"/>
      <c r="B26" s="178"/>
      <c r="C26" s="43"/>
      <c r="D26" s="44"/>
      <c r="E26" s="43"/>
      <c r="F26" s="45"/>
      <c r="G26" s="45"/>
      <c r="H26" s="45"/>
      <c r="I26" s="45"/>
      <c r="J26" s="44"/>
      <c r="K26" s="43"/>
      <c r="L26" s="44"/>
      <c r="M26" s="43"/>
      <c r="N26" s="44"/>
      <c r="O26" s="58"/>
      <c r="P26" s="47"/>
      <c r="Q26" s="207"/>
      <c r="R26" s="178"/>
      <c r="S26" s="227"/>
      <c r="T26" s="228"/>
      <c r="U26" s="227"/>
      <c r="V26" s="207"/>
    </row>
    <row r="27" spans="1:22" ht="15" customHeight="1" x14ac:dyDescent="0.25">
      <c r="A27" s="177"/>
      <c r="B27" s="178" t="s">
        <v>246</v>
      </c>
      <c r="C27" s="51" t="s">
        <v>26</v>
      </c>
      <c r="D27" s="52">
        <v>86</v>
      </c>
      <c r="E27" s="51"/>
      <c r="F27" s="53">
        <f>(E27*100)/D27</f>
        <v>0</v>
      </c>
      <c r="G27" s="53">
        <v>86</v>
      </c>
      <c r="H27" s="53">
        <f>(G27*100)/D27</f>
        <v>100</v>
      </c>
      <c r="I27" s="53"/>
      <c r="J27" s="52">
        <f>(I27*100)/D27</f>
        <v>0</v>
      </c>
      <c r="K27" s="51">
        <f>D27-L27</f>
        <v>82</v>
      </c>
      <c r="L27" s="52">
        <v>4</v>
      </c>
      <c r="M27" s="51" t="s">
        <v>27</v>
      </c>
      <c r="N27" s="52">
        <v>34</v>
      </c>
      <c r="O27" s="51" t="s">
        <v>28</v>
      </c>
      <c r="P27" s="54" t="s">
        <v>247</v>
      </c>
      <c r="Q27" s="207"/>
      <c r="R27" s="178"/>
      <c r="S27" s="212"/>
      <c r="T27" s="208"/>
      <c r="U27" s="212"/>
      <c r="V27" s="207"/>
    </row>
    <row r="28" spans="1:22" ht="15" customHeight="1" x14ac:dyDescent="0.25">
      <c r="A28" s="177"/>
      <c r="B28" s="178"/>
      <c r="C28" s="31" t="s">
        <v>31</v>
      </c>
      <c r="D28" s="32">
        <v>7</v>
      </c>
      <c r="E28" s="31"/>
      <c r="F28" s="33">
        <f>(E28*100)/D28</f>
        <v>0</v>
      </c>
      <c r="G28" s="33"/>
      <c r="H28" s="33">
        <f>(G28*100)/D28</f>
        <v>0</v>
      </c>
      <c r="I28" s="33">
        <v>7</v>
      </c>
      <c r="J28" s="32">
        <f>(I28*100)/D28</f>
        <v>100</v>
      </c>
      <c r="K28" s="31">
        <f>D28</f>
        <v>7</v>
      </c>
      <c r="L28" s="32">
        <v>0</v>
      </c>
      <c r="M28" s="31" t="s">
        <v>32</v>
      </c>
      <c r="N28" s="32"/>
      <c r="O28" s="31" t="s">
        <v>33</v>
      </c>
      <c r="P28" s="34" t="s">
        <v>248</v>
      </c>
      <c r="Q28" s="207"/>
      <c r="R28" s="178"/>
      <c r="S28" s="212"/>
      <c r="T28" s="208"/>
      <c r="U28" s="212"/>
      <c r="V28" s="207"/>
    </row>
    <row r="29" spans="1:22" ht="15" customHeight="1" x14ac:dyDescent="0.25">
      <c r="A29" s="177"/>
      <c r="B29" s="178"/>
      <c r="C29" s="31" t="s">
        <v>35</v>
      </c>
      <c r="D29" s="32">
        <v>0</v>
      </c>
      <c r="E29" s="31"/>
      <c r="F29" s="33" t="e">
        <f>(E29*100)/D29</f>
        <v>#DIV/0!</v>
      </c>
      <c r="G29" s="33"/>
      <c r="H29" s="33" t="e">
        <f>(G29*100)/D29</f>
        <v>#DIV/0!</v>
      </c>
      <c r="I29" s="33"/>
      <c r="J29" s="32" t="e">
        <f>(I29*100)/D29</f>
        <v>#DIV/0!</v>
      </c>
      <c r="K29" s="31">
        <f>D29</f>
        <v>0</v>
      </c>
      <c r="L29" s="32">
        <v>0</v>
      </c>
      <c r="M29" s="31"/>
      <c r="N29" s="32"/>
      <c r="O29" s="23" t="s">
        <v>36</v>
      </c>
      <c r="P29" s="34"/>
      <c r="Q29" s="207"/>
      <c r="R29" s="178"/>
      <c r="S29" s="212"/>
      <c r="T29" s="208"/>
      <c r="U29" s="212"/>
      <c r="V29" s="207"/>
    </row>
    <row r="30" spans="1:22" ht="15" customHeight="1" x14ac:dyDescent="0.25">
      <c r="A30" s="177"/>
      <c r="B30" s="178"/>
      <c r="C30" s="31" t="s">
        <v>38</v>
      </c>
      <c r="D30" s="32">
        <v>0</v>
      </c>
      <c r="E30" s="31"/>
      <c r="F30" s="33" t="e">
        <f>(E30*100)/D30</f>
        <v>#DIV/0!</v>
      </c>
      <c r="G30" s="33"/>
      <c r="H30" s="33" t="e">
        <f>(G30*100)/D30</f>
        <v>#DIV/0!</v>
      </c>
      <c r="I30" s="33"/>
      <c r="J30" s="32" t="e">
        <f>(I30*100)/D30</f>
        <v>#DIV/0!</v>
      </c>
      <c r="K30" s="31">
        <f>D30</f>
        <v>0</v>
      </c>
      <c r="L30" s="32">
        <v>0</v>
      </c>
      <c r="M30" s="31"/>
      <c r="N30" s="32"/>
      <c r="O30" s="31" t="s">
        <v>39</v>
      </c>
      <c r="P30" s="34" t="s">
        <v>249</v>
      </c>
      <c r="Q30" s="207"/>
      <c r="R30" s="178"/>
      <c r="S30" s="212"/>
      <c r="T30" s="208"/>
      <c r="U30" s="212"/>
      <c r="V30" s="207"/>
    </row>
    <row r="31" spans="1:22" ht="15" customHeight="1" x14ac:dyDescent="0.25">
      <c r="A31" s="177"/>
      <c r="B31" s="178"/>
      <c r="C31" s="35"/>
      <c r="D31" s="36"/>
      <c r="E31" s="35"/>
      <c r="F31" s="37"/>
      <c r="G31" s="37"/>
      <c r="H31" s="37"/>
      <c r="I31" s="37"/>
      <c r="J31" s="36"/>
      <c r="K31" s="35"/>
      <c r="L31" s="36"/>
      <c r="M31" s="35"/>
      <c r="N31" s="36"/>
      <c r="O31" s="23" t="s">
        <v>41</v>
      </c>
      <c r="P31" s="34" t="s">
        <v>248</v>
      </c>
      <c r="Q31" s="207"/>
      <c r="R31" s="178"/>
      <c r="S31" s="212"/>
      <c r="T31" s="208"/>
      <c r="U31" s="212"/>
      <c r="V31" s="207"/>
    </row>
    <row r="32" spans="1:22" ht="15" customHeight="1" x14ac:dyDescent="0.25">
      <c r="A32" s="177"/>
      <c r="B32" s="178"/>
      <c r="C32" s="35"/>
      <c r="D32" s="36"/>
      <c r="E32" s="35"/>
      <c r="F32" s="37"/>
      <c r="G32" s="37"/>
      <c r="H32" s="37"/>
      <c r="I32" s="37"/>
      <c r="J32" s="36"/>
      <c r="K32" s="35"/>
      <c r="L32" s="36"/>
      <c r="M32" s="35"/>
      <c r="N32" s="36"/>
      <c r="O32" s="31" t="s">
        <v>42</v>
      </c>
      <c r="P32" s="34" t="s">
        <v>250</v>
      </c>
      <c r="Q32" s="207"/>
      <c r="R32" s="178"/>
      <c r="S32" s="212"/>
      <c r="T32" s="208"/>
      <c r="U32" s="212"/>
      <c r="V32" s="207"/>
    </row>
    <row r="33" spans="1:22" ht="15" customHeight="1" x14ac:dyDescent="0.25">
      <c r="A33" s="177"/>
      <c r="B33" s="178"/>
      <c r="C33" s="35"/>
      <c r="D33" s="36"/>
      <c r="E33" s="35"/>
      <c r="F33" s="37"/>
      <c r="G33" s="37"/>
      <c r="H33" s="37"/>
      <c r="I33" s="37"/>
      <c r="J33" s="36"/>
      <c r="K33" s="35"/>
      <c r="L33" s="36"/>
      <c r="M33" s="35"/>
      <c r="N33" s="36"/>
      <c r="O33" s="41" t="s">
        <v>43</v>
      </c>
      <c r="P33" s="59"/>
      <c r="Q33" s="207"/>
      <c r="R33" s="178"/>
      <c r="S33" s="212"/>
      <c r="T33" s="208"/>
      <c r="U33" s="212"/>
      <c r="V33" s="207"/>
    </row>
    <row r="34" spans="1:22" ht="15" customHeight="1" x14ac:dyDescent="0.25">
      <c r="A34" s="177"/>
      <c r="B34" s="178"/>
      <c r="C34" s="43"/>
      <c r="D34" s="44"/>
      <c r="E34" s="43"/>
      <c r="F34" s="45"/>
      <c r="G34" s="45"/>
      <c r="H34" s="45"/>
      <c r="I34" s="45"/>
      <c r="J34" s="44"/>
      <c r="K34" s="43"/>
      <c r="L34" s="44"/>
      <c r="M34" s="43"/>
      <c r="N34" s="44"/>
      <c r="O34" s="60"/>
      <c r="P34" s="61"/>
      <c r="Q34" s="207"/>
      <c r="R34" s="178"/>
      <c r="S34" s="212"/>
      <c r="T34" s="208"/>
      <c r="U34" s="212"/>
      <c r="V34" s="207"/>
    </row>
    <row r="35" spans="1:22" ht="13.9" customHeight="1" x14ac:dyDescent="0.25">
      <c r="A35" s="177"/>
      <c r="B35" s="218" t="s">
        <v>251</v>
      </c>
      <c r="C35" s="134" t="s">
        <v>26</v>
      </c>
      <c r="D35" s="135"/>
      <c r="E35" s="134"/>
      <c r="F35" s="136" t="e">
        <f>(E35*100)/D35</f>
        <v>#DIV/0!</v>
      </c>
      <c r="G35" s="136"/>
      <c r="H35" s="136" t="e">
        <f>(G35*100)/D35</f>
        <v>#DIV/0!</v>
      </c>
      <c r="I35" s="136"/>
      <c r="J35" s="135" t="e">
        <f>(I35*100)/D35</f>
        <v>#DIV/0!</v>
      </c>
      <c r="K35" s="134"/>
      <c r="L35" s="135"/>
      <c r="M35" s="134"/>
      <c r="N35" s="135"/>
      <c r="O35" s="134" t="s">
        <v>28</v>
      </c>
      <c r="P35" s="137"/>
      <c r="Q35" s="219"/>
      <c r="R35" s="219"/>
      <c r="S35" s="220"/>
      <c r="T35" s="221"/>
      <c r="U35" s="220"/>
      <c r="V35" s="229" t="s">
        <v>276</v>
      </c>
    </row>
    <row r="36" spans="1:22" x14ac:dyDescent="0.25">
      <c r="A36" s="177"/>
      <c r="B36" s="218"/>
      <c r="C36" s="138" t="s">
        <v>31</v>
      </c>
      <c r="D36" s="139"/>
      <c r="E36" s="138"/>
      <c r="F36" s="140" t="e">
        <f>(E36*100)/D36</f>
        <v>#DIV/0!</v>
      </c>
      <c r="G36" s="140"/>
      <c r="H36" s="140" t="e">
        <f>(G36*100)/D36</f>
        <v>#DIV/0!</v>
      </c>
      <c r="I36" s="140"/>
      <c r="J36" s="139" t="e">
        <f>(I36*100)/D36</f>
        <v>#DIV/0!</v>
      </c>
      <c r="K36" s="138"/>
      <c r="L36" s="139"/>
      <c r="M36" s="138"/>
      <c r="N36" s="139"/>
      <c r="O36" s="138" t="s">
        <v>33</v>
      </c>
      <c r="P36" s="141"/>
      <c r="Q36" s="219"/>
      <c r="R36" s="219"/>
      <c r="S36" s="220"/>
      <c r="T36" s="221"/>
      <c r="U36" s="220"/>
      <c r="V36" s="229"/>
    </row>
    <row r="37" spans="1:22" x14ac:dyDescent="0.25">
      <c r="A37" s="177"/>
      <c r="B37" s="218"/>
      <c r="C37" s="138" t="s">
        <v>35</v>
      </c>
      <c r="D37" s="139"/>
      <c r="E37" s="138"/>
      <c r="F37" s="140" t="e">
        <f>(E37*100)/D37</f>
        <v>#DIV/0!</v>
      </c>
      <c r="G37" s="140"/>
      <c r="H37" s="140" t="e">
        <f>(G37*100)/D37</f>
        <v>#DIV/0!</v>
      </c>
      <c r="I37" s="140"/>
      <c r="J37" s="139" t="e">
        <f>(I37*100)/D37</f>
        <v>#DIV/0!</v>
      </c>
      <c r="K37" s="138"/>
      <c r="L37" s="139"/>
      <c r="M37" s="138"/>
      <c r="N37" s="139"/>
      <c r="O37" s="142" t="s">
        <v>36</v>
      </c>
      <c r="P37" s="141"/>
      <c r="Q37" s="219"/>
      <c r="R37" s="219"/>
      <c r="S37" s="220"/>
      <c r="T37" s="221"/>
      <c r="U37" s="220"/>
      <c r="V37" s="229"/>
    </row>
    <row r="38" spans="1:22" x14ac:dyDescent="0.25">
      <c r="A38" s="177"/>
      <c r="B38" s="218"/>
      <c r="C38" s="138" t="s">
        <v>38</v>
      </c>
      <c r="D38" s="139"/>
      <c r="E38" s="138"/>
      <c r="F38" s="140" t="e">
        <f>(E38*100)/D38</f>
        <v>#DIV/0!</v>
      </c>
      <c r="G38" s="140"/>
      <c r="H38" s="140" t="e">
        <f>(G38*100)/D38</f>
        <v>#DIV/0!</v>
      </c>
      <c r="I38" s="140"/>
      <c r="J38" s="139" t="e">
        <f>(I38*100)/D38</f>
        <v>#DIV/0!</v>
      </c>
      <c r="K38" s="138"/>
      <c r="L38" s="139"/>
      <c r="M38" s="138"/>
      <c r="N38" s="139"/>
      <c r="O38" s="138" t="s">
        <v>39</v>
      </c>
      <c r="P38" s="141"/>
      <c r="Q38" s="219"/>
      <c r="R38" s="219"/>
      <c r="S38" s="220"/>
      <c r="T38" s="221"/>
      <c r="U38" s="220"/>
      <c r="V38" s="229"/>
    </row>
    <row r="39" spans="1:22" x14ac:dyDescent="0.25">
      <c r="A39" s="177"/>
      <c r="B39" s="218"/>
      <c r="C39" s="145"/>
      <c r="D39" s="146"/>
      <c r="E39" s="145"/>
      <c r="F39" s="147"/>
      <c r="G39" s="147"/>
      <c r="H39" s="147"/>
      <c r="I39" s="147"/>
      <c r="J39" s="146"/>
      <c r="K39" s="145"/>
      <c r="L39" s="146"/>
      <c r="M39" s="145"/>
      <c r="N39" s="146"/>
      <c r="O39" s="142" t="s">
        <v>41</v>
      </c>
      <c r="P39" s="141"/>
      <c r="Q39" s="219"/>
      <c r="R39" s="219"/>
      <c r="S39" s="220"/>
      <c r="T39" s="221"/>
      <c r="U39" s="220"/>
      <c r="V39" s="229"/>
    </row>
    <row r="40" spans="1:22" x14ac:dyDescent="0.25">
      <c r="A40" s="177"/>
      <c r="B40" s="218"/>
      <c r="C40" s="145"/>
      <c r="D40" s="146"/>
      <c r="E40" s="145"/>
      <c r="F40" s="147"/>
      <c r="G40" s="147"/>
      <c r="H40" s="147"/>
      <c r="I40" s="147"/>
      <c r="J40" s="146"/>
      <c r="K40" s="145"/>
      <c r="L40" s="146"/>
      <c r="M40" s="145"/>
      <c r="N40" s="146"/>
      <c r="O40" s="138" t="s">
        <v>42</v>
      </c>
      <c r="P40" s="141"/>
      <c r="Q40" s="219"/>
      <c r="R40" s="219"/>
      <c r="S40" s="220"/>
      <c r="T40" s="221"/>
      <c r="U40" s="220"/>
      <c r="V40" s="229"/>
    </row>
    <row r="41" spans="1:22" x14ac:dyDescent="0.25">
      <c r="A41" s="177"/>
      <c r="B41" s="218"/>
      <c r="C41" s="145"/>
      <c r="D41" s="146"/>
      <c r="E41" s="145"/>
      <c r="F41" s="147"/>
      <c r="G41" s="147"/>
      <c r="H41" s="147"/>
      <c r="I41" s="147"/>
      <c r="J41" s="146"/>
      <c r="K41" s="145"/>
      <c r="L41" s="146"/>
      <c r="M41" s="145"/>
      <c r="N41" s="146"/>
      <c r="O41" s="143" t="s">
        <v>43</v>
      </c>
      <c r="P41" s="144"/>
      <c r="Q41" s="219"/>
      <c r="R41" s="219"/>
      <c r="S41" s="220"/>
      <c r="T41" s="221"/>
      <c r="U41" s="220"/>
      <c r="V41" s="229"/>
    </row>
    <row r="42" spans="1:22" x14ac:dyDescent="0.25">
      <c r="A42" s="177"/>
      <c r="B42" s="218"/>
      <c r="C42" s="148"/>
      <c r="D42" s="149"/>
      <c r="E42" s="148"/>
      <c r="F42" s="150"/>
      <c r="G42" s="150"/>
      <c r="H42" s="150"/>
      <c r="I42" s="150"/>
      <c r="J42" s="149"/>
      <c r="K42" s="148"/>
      <c r="L42" s="149"/>
      <c r="M42" s="148"/>
      <c r="N42" s="149"/>
      <c r="O42" s="151"/>
      <c r="P42" s="152"/>
      <c r="Q42" s="219"/>
      <c r="R42" s="219"/>
      <c r="S42" s="220"/>
      <c r="T42" s="221"/>
      <c r="U42" s="220"/>
      <c r="V42" s="229"/>
    </row>
    <row r="43" spans="1:22" ht="13.9" customHeight="1" x14ac:dyDescent="0.25">
      <c r="A43" s="177"/>
      <c r="B43" s="218" t="s">
        <v>252</v>
      </c>
      <c r="C43" s="134" t="s">
        <v>26</v>
      </c>
      <c r="D43" s="135"/>
      <c r="E43" s="134"/>
      <c r="F43" s="136" t="e">
        <f>(E43*100)/D43</f>
        <v>#DIV/0!</v>
      </c>
      <c r="G43" s="136"/>
      <c r="H43" s="136" t="e">
        <f>(G43*100)/D43</f>
        <v>#DIV/0!</v>
      </c>
      <c r="I43" s="136"/>
      <c r="J43" s="135" t="e">
        <f>(I43*100)/D43</f>
        <v>#DIV/0!</v>
      </c>
      <c r="K43" s="134"/>
      <c r="L43" s="135"/>
      <c r="M43" s="134"/>
      <c r="N43" s="137"/>
      <c r="O43" s="142" t="s">
        <v>28</v>
      </c>
      <c r="P43" s="155"/>
      <c r="Q43" s="219"/>
      <c r="R43" s="219"/>
      <c r="S43" s="220"/>
      <c r="T43" s="221"/>
      <c r="U43" s="220"/>
      <c r="V43" s="229" t="s">
        <v>277</v>
      </c>
    </row>
    <row r="44" spans="1:22" x14ac:dyDescent="0.25">
      <c r="A44" s="177"/>
      <c r="B44" s="218"/>
      <c r="C44" s="138" t="s">
        <v>31</v>
      </c>
      <c r="D44" s="139"/>
      <c r="E44" s="138"/>
      <c r="F44" s="140" t="e">
        <f>(E44*100)/D44</f>
        <v>#DIV/0!</v>
      </c>
      <c r="G44" s="140"/>
      <c r="H44" s="140" t="e">
        <f>(G44*100)/D44</f>
        <v>#DIV/0!</v>
      </c>
      <c r="I44" s="140"/>
      <c r="J44" s="139" t="e">
        <f>(I44*100)/D44</f>
        <v>#DIV/0!</v>
      </c>
      <c r="K44" s="138"/>
      <c r="L44" s="139"/>
      <c r="M44" s="138"/>
      <c r="N44" s="141"/>
      <c r="O44" s="138" t="s">
        <v>33</v>
      </c>
      <c r="P44" s="156"/>
      <c r="Q44" s="219"/>
      <c r="R44" s="219"/>
      <c r="S44" s="220"/>
      <c r="T44" s="221"/>
      <c r="U44" s="220"/>
      <c r="V44" s="230"/>
    </row>
    <row r="45" spans="1:22" x14ac:dyDescent="0.25">
      <c r="A45" s="177"/>
      <c r="B45" s="218"/>
      <c r="C45" s="138" t="s">
        <v>35</v>
      </c>
      <c r="D45" s="139"/>
      <c r="E45" s="138"/>
      <c r="F45" s="140" t="e">
        <f>(E45*100)/D45</f>
        <v>#DIV/0!</v>
      </c>
      <c r="G45" s="140"/>
      <c r="H45" s="140" t="e">
        <f>(G45*100)/D45</f>
        <v>#DIV/0!</v>
      </c>
      <c r="I45" s="140"/>
      <c r="J45" s="139" t="e">
        <f>(I45*100)/D45</f>
        <v>#DIV/0!</v>
      </c>
      <c r="K45" s="138"/>
      <c r="L45" s="139"/>
      <c r="M45" s="138"/>
      <c r="N45" s="141"/>
      <c r="O45" s="142" t="s">
        <v>36</v>
      </c>
      <c r="P45" s="156"/>
      <c r="Q45" s="219"/>
      <c r="R45" s="219"/>
      <c r="S45" s="220"/>
      <c r="T45" s="221"/>
      <c r="U45" s="220"/>
      <c r="V45" s="230"/>
    </row>
    <row r="46" spans="1:22" x14ac:dyDescent="0.25">
      <c r="A46" s="177"/>
      <c r="B46" s="218"/>
      <c r="C46" s="138" t="s">
        <v>38</v>
      </c>
      <c r="D46" s="139"/>
      <c r="E46" s="138"/>
      <c r="F46" s="140" t="e">
        <f>(E46*100)/D46</f>
        <v>#DIV/0!</v>
      </c>
      <c r="G46" s="140"/>
      <c r="H46" s="140" t="e">
        <f>(G46*100)/D46</f>
        <v>#DIV/0!</v>
      </c>
      <c r="I46" s="140"/>
      <c r="J46" s="139" t="e">
        <f>(I46*100)/D46</f>
        <v>#DIV/0!</v>
      </c>
      <c r="K46" s="138"/>
      <c r="L46" s="139"/>
      <c r="M46" s="138"/>
      <c r="N46" s="141"/>
      <c r="O46" s="138" t="s">
        <v>39</v>
      </c>
      <c r="P46" s="156"/>
      <c r="Q46" s="219"/>
      <c r="R46" s="219"/>
      <c r="S46" s="220"/>
      <c r="T46" s="221"/>
      <c r="U46" s="220"/>
      <c r="V46" s="230"/>
    </row>
    <row r="47" spans="1:22" x14ac:dyDescent="0.25">
      <c r="A47" s="177"/>
      <c r="B47" s="218"/>
      <c r="C47" s="145"/>
      <c r="D47" s="146"/>
      <c r="E47" s="145"/>
      <c r="F47" s="147"/>
      <c r="G47" s="147"/>
      <c r="H47" s="147"/>
      <c r="I47" s="147"/>
      <c r="J47" s="146"/>
      <c r="K47" s="145"/>
      <c r="L47" s="146"/>
      <c r="M47" s="145"/>
      <c r="N47" s="153"/>
      <c r="O47" s="142" t="s">
        <v>41</v>
      </c>
      <c r="P47" s="156"/>
      <c r="Q47" s="219"/>
      <c r="R47" s="219"/>
      <c r="S47" s="220"/>
      <c r="T47" s="221"/>
      <c r="U47" s="220"/>
      <c r="V47" s="230"/>
    </row>
    <row r="48" spans="1:22" x14ac:dyDescent="0.25">
      <c r="A48" s="177"/>
      <c r="B48" s="218"/>
      <c r="C48" s="145"/>
      <c r="D48" s="146"/>
      <c r="E48" s="145"/>
      <c r="F48" s="147"/>
      <c r="G48" s="147"/>
      <c r="H48" s="147"/>
      <c r="I48" s="147"/>
      <c r="J48" s="146"/>
      <c r="K48" s="145"/>
      <c r="L48" s="146"/>
      <c r="M48" s="145"/>
      <c r="N48" s="153"/>
      <c r="O48" s="138" t="s">
        <v>42</v>
      </c>
      <c r="P48" s="156"/>
      <c r="Q48" s="219"/>
      <c r="R48" s="219"/>
      <c r="S48" s="220"/>
      <c r="T48" s="221"/>
      <c r="U48" s="220"/>
      <c r="V48" s="230"/>
    </row>
    <row r="49" spans="1:22" x14ac:dyDescent="0.25">
      <c r="A49" s="177"/>
      <c r="B49" s="218"/>
      <c r="C49" s="145"/>
      <c r="D49" s="146"/>
      <c r="E49" s="145"/>
      <c r="F49" s="147"/>
      <c r="G49" s="147"/>
      <c r="H49" s="147"/>
      <c r="I49" s="147"/>
      <c r="J49" s="146"/>
      <c r="K49" s="145"/>
      <c r="L49" s="146"/>
      <c r="M49" s="145"/>
      <c r="N49" s="153"/>
      <c r="O49" s="143" t="s">
        <v>43</v>
      </c>
      <c r="P49" s="157"/>
      <c r="Q49" s="219"/>
      <c r="R49" s="219"/>
      <c r="S49" s="220"/>
      <c r="T49" s="221"/>
      <c r="U49" s="220"/>
      <c r="V49" s="230"/>
    </row>
    <row r="50" spans="1:22" x14ac:dyDescent="0.25">
      <c r="A50" s="177"/>
      <c r="B50" s="218"/>
      <c r="C50" s="148"/>
      <c r="D50" s="149"/>
      <c r="E50" s="148"/>
      <c r="F50" s="150"/>
      <c r="G50" s="150"/>
      <c r="H50" s="150"/>
      <c r="I50" s="150"/>
      <c r="J50" s="149"/>
      <c r="K50" s="148"/>
      <c r="L50" s="149"/>
      <c r="M50" s="148"/>
      <c r="N50" s="154"/>
      <c r="O50" s="151"/>
      <c r="P50" s="158"/>
      <c r="Q50" s="219"/>
      <c r="R50" s="219"/>
      <c r="S50" s="220"/>
      <c r="T50" s="221"/>
      <c r="U50" s="220"/>
      <c r="V50" s="230"/>
    </row>
  </sheetData>
  <mergeCells count="55">
    <mergeCell ref="U43:U50"/>
    <mergeCell ref="V43:V50"/>
    <mergeCell ref="B43:B50"/>
    <mergeCell ref="Q43:Q50"/>
    <mergeCell ref="R43:R50"/>
    <mergeCell ref="S43:S50"/>
    <mergeCell ref="T43:T50"/>
    <mergeCell ref="U27:U34"/>
    <mergeCell ref="V27:V34"/>
    <mergeCell ref="B35:B42"/>
    <mergeCell ref="Q35:Q42"/>
    <mergeCell ref="R35:R42"/>
    <mergeCell ref="S35:S42"/>
    <mergeCell ref="T35:T42"/>
    <mergeCell ref="U35:U42"/>
    <mergeCell ref="V35:V42"/>
    <mergeCell ref="B27:B34"/>
    <mergeCell ref="Q27:Q34"/>
    <mergeCell ref="R27:R34"/>
    <mergeCell ref="S27:S34"/>
    <mergeCell ref="T27:T34"/>
    <mergeCell ref="V11:V18"/>
    <mergeCell ref="B19:B26"/>
    <mergeCell ref="Q19:Q26"/>
    <mergeCell ref="R19:R26"/>
    <mergeCell ref="S19:S26"/>
    <mergeCell ref="T19:T26"/>
    <mergeCell ref="U19:U26"/>
    <mergeCell ref="V19:V26"/>
    <mergeCell ref="U1:U2"/>
    <mergeCell ref="V1:V2"/>
    <mergeCell ref="A3:A50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8" scale="76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zoomScaleNormal="100" workbookViewId="0">
      <selection activeCell="Q29" sqref="Q29"/>
    </sheetView>
  </sheetViews>
  <sheetFormatPr defaultColWidth="8.5703125" defaultRowHeight="15" x14ac:dyDescent="0.25"/>
  <cols>
    <col min="1" max="1" width="10.5703125" customWidth="1"/>
    <col min="2" max="2" width="12.5703125" customWidth="1"/>
    <col min="3" max="3" width="19.5703125" customWidth="1"/>
    <col min="4" max="4" width="8.140625" customWidth="1"/>
    <col min="5" max="5" width="8.42578125" customWidth="1"/>
    <col min="6" max="6" width="7" customWidth="1"/>
    <col min="8" max="8" width="7.42578125" customWidth="1"/>
    <col min="9" max="9" width="8.140625" customWidth="1"/>
    <col min="10" max="10" width="6.85546875" customWidth="1"/>
    <col min="11" max="11" width="9" customWidth="1"/>
    <col min="12" max="12" width="10.42578125" customWidth="1"/>
    <col min="13" max="13" width="5.85546875" customWidth="1"/>
    <col min="14" max="14" width="8.42578125" customWidth="1"/>
    <col min="15" max="15" width="9.85546875" customWidth="1"/>
    <col min="16" max="16" width="23.140625" customWidth="1"/>
    <col min="17" max="17" width="50.42578125" customWidth="1"/>
    <col min="18" max="18" width="14.140625" customWidth="1"/>
    <col min="19" max="19" width="6.42578125" customWidth="1"/>
    <col min="20" max="20" width="17.140625" customWidth="1"/>
    <col min="21" max="21" width="16.42578125" customWidth="1"/>
    <col min="22" max="22" width="35.28515625" customWidth="1"/>
  </cols>
  <sheetData>
    <row r="1" spans="1:22" ht="39.75" customHeight="1" x14ac:dyDescent="0.25">
      <c r="A1" s="180" t="s">
        <v>0</v>
      </c>
      <c r="B1" s="181" t="s">
        <v>1</v>
      </c>
      <c r="C1" s="182" t="s">
        <v>2</v>
      </c>
      <c r="D1" s="182"/>
      <c r="E1" s="182" t="s">
        <v>3</v>
      </c>
      <c r="F1" s="182"/>
      <c r="G1" s="182"/>
      <c r="H1" s="182"/>
      <c r="I1" s="182"/>
      <c r="J1" s="182"/>
      <c r="K1" s="182" t="s">
        <v>4</v>
      </c>
      <c r="L1" s="182"/>
      <c r="M1" s="182" t="s">
        <v>5</v>
      </c>
      <c r="N1" s="182"/>
      <c r="O1" s="183" t="s">
        <v>6</v>
      </c>
      <c r="P1" s="183"/>
      <c r="Q1" s="181" t="s">
        <v>7</v>
      </c>
      <c r="R1" s="181" t="s">
        <v>8</v>
      </c>
      <c r="S1" s="182" t="s">
        <v>9</v>
      </c>
      <c r="T1" s="182"/>
      <c r="U1" s="181" t="s">
        <v>10</v>
      </c>
      <c r="V1" s="181" t="s">
        <v>11</v>
      </c>
    </row>
    <row r="2" spans="1:22" ht="51.75" customHeight="1" x14ac:dyDescent="0.25">
      <c r="A2" s="180"/>
      <c r="B2" s="181"/>
      <c r="C2" s="12" t="s">
        <v>12</v>
      </c>
      <c r="D2" s="13" t="s">
        <v>13</v>
      </c>
      <c r="E2" s="14" t="s">
        <v>14</v>
      </c>
      <c r="F2" s="15" t="s">
        <v>15</v>
      </c>
      <c r="G2" s="15" t="s">
        <v>16</v>
      </c>
      <c r="H2" s="15" t="s">
        <v>15</v>
      </c>
      <c r="I2" s="16" t="s">
        <v>17</v>
      </c>
      <c r="J2" s="17" t="s">
        <v>15</v>
      </c>
      <c r="K2" s="18" t="s">
        <v>18</v>
      </c>
      <c r="L2" s="13" t="s">
        <v>19</v>
      </c>
      <c r="M2" s="12" t="s">
        <v>20</v>
      </c>
      <c r="N2" s="17" t="s">
        <v>21</v>
      </c>
      <c r="O2" s="19" t="s">
        <v>22</v>
      </c>
      <c r="P2" s="20" t="s">
        <v>23</v>
      </c>
      <c r="Q2" s="181"/>
      <c r="R2" s="181"/>
      <c r="S2" s="21" t="s">
        <v>20</v>
      </c>
      <c r="T2" s="17" t="s">
        <v>24</v>
      </c>
      <c r="U2" s="181"/>
      <c r="V2" s="181"/>
    </row>
    <row r="3" spans="1:22" ht="14.45" customHeight="1" x14ac:dyDescent="0.25">
      <c r="A3" s="177">
        <v>9</v>
      </c>
      <c r="B3" s="178" t="s">
        <v>253</v>
      </c>
      <c r="C3" s="23" t="s">
        <v>26</v>
      </c>
      <c r="D3" s="24">
        <v>119</v>
      </c>
      <c r="E3" s="23">
        <v>0</v>
      </c>
      <c r="F3" s="25">
        <v>0</v>
      </c>
      <c r="G3" s="25">
        <v>0</v>
      </c>
      <c r="H3" s="25">
        <v>0</v>
      </c>
      <c r="I3" s="25">
        <v>119</v>
      </c>
      <c r="J3" s="26">
        <v>100</v>
      </c>
      <c r="K3" s="23">
        <v>117</v>
      </c>
      <c r="L3" s="26">
        <v>2</v>
      </c>
      <c r="M3" s="23" t="s">
        <v>55</v>
      </c>
      <c r="N3" s="26">
        <v>16</v>
      </c>
      <c r="O3" s="23" t="s">
        <v>28</v>
      </c>
      <c r="P3" s="27" t="s">
        <v>254</v>
      </c>
      <c r="Q3" s="232" t="s">
        <v>255</v>
      </c>
      <c r="R3" s="213"/>
      <c r="S3" s="211" t="s">
        <v>32</v>
      </c>
      <c r="T3" s="178"/>
      <c r="U3" s="178" t="s">
        <v>256</v>
      </c>
      <c r="V3" s="233" t="s">
        <v>257</v>
      </c>
    </row>
    <row r="4" spans="1:22" ht="15" customHeight="1" x14ac:dyDescent="0.25">
      <c r="A4" s="177"/>
      <c r="B4" s="178"/>
      <c r="C4" s="31" t="s">
        <v>31</v>
      </c>
      <c r="D4" s="32">
        <v>70</v>
      </c>
      <c r="E4" s="31">
        <v>13</v>
      </c>
      <c r="F4" s="25">
        <v>18.57</v>
      </c>
      <c r="G4" s="33">
        <v>8</v>
      </c>
      <c r="H4" s="25">
        <v>11.43</v>
      </c>
      <c r="I4" s="33">
        <v>49</v>
      </c>
      <c r="J4" s="26">
        <v>70</v>
      </c>
      <c r="K4" s="31">
        <v>65</v>
      </c>
      <c r="L4" s="32">
        <v>5</v>
      </c>
      <c r="M4" s="31" t="s">
        <v>55</v>
      </c>
      <c r="N4" s="32">
        <v>2</v>
      </c>
      <c r="O4" s="31" t="s">
        <v>33</v>
      </c>
      <c r="P4" s="34" t="s">
        <v>258</v>
      </c>
      <c r="Q4" s="232"/>
      <c r="R4" s="213"/>
      <c r="S4" s="211"/>
      <c r="T4" s="178"/>
      <c r="U4" s="178"/>
      <c r="V4" s="233"/>
    </row>
    <row r="5" spans="1:22" ht="15" customHeight="1" x14ac:dyDescent="0.25">
      <c r="A5" s="177"/>
      <c r="B5" s="178"/>
      <c r="C5" s="31" t="s">
        <v>35</v>
      </c>
      <c r="D5" s="32">
        <v>55</v>
      </c>
      <c r="E5" s="31">
        <v>0</v>
      </c>
      <c r="F5" s="25">
        <v>0</v>
      </c>
      <c r="G5" s="33">
        <v>1</v>
      </c>
      <c r="H5" s="25">
        <v>1.82</v>
      </c>
      <c r="I5" s="33">
        <v>54</v>
      </c>
      <c r="J5" s="26">
        <v>98.18</v>
      </c>
      <c r="K5" s="31">
        <v>55</v>
      </c>
      <c r="L5" s="32">
        <v>0</v>
      </c>
      <c r="M5" s="31" t="s">
        <v>55</v>
      </c>
      <c r="N5" s="32">
        <v>19</v>
      </c>
      <c r="O5" s="23" t="s">
        <v>36</v>
      </c>
      <c r="P5" s="34" t="s">
        <v>259</v>
      </c>
      <c r="Q5" s="232"/>
      <c r="R5" s="213"/>
      <c r="S5" s="211"/>
      <c r="T5" s="178"/>
      <c r="U5" s="178"/>
      <c r="V5" s="233"/>
    </row>
    <row r="6" spans="1:22" ht="15" customHeight="1" x14ac:dyDescent="0.25">
      <c r="A6" s="177"/>
      <c r="B6" s="178"/>
      <c r="C6" s="31" t="s">
        <v>38</v>
      </c>
      <c r="D6" s="32">
        <v>46</v>
      </c>
      <c r="E6" s="31">
        <v>0</v>
      </c>
      <c r="F6" s="25">
        <v>0</v>
      </c>
      <c r="G6" s="33">
        <v>0</v>
      </c>
      <c r="H6" s="25">
        <v>0</v>
      </c>
      <c r="I6" s="33">
        <v>46</v>
      </c>
      <c r="J6" s="26">
        <v>100</v>
      </c>
      <c r="K6" s="31">
        <v>46</v>
      </c>
      <c r="L6" s="32">
        <v>0</v>
      </c>
      <c r="M6" s="31" t="s">
        <v>32</v>
      </c>
      <c r="N6" s="32"/>
      <c r="O6" s="31" t="s">
        <v>39</v>
      </c>
      <c r="P6" s="34" t="s">
        <v>260</v>
      </c>
      <c r="Q6" s="232"/>
      <c r="R6" s="213"/>
      <c r="S6" s="211"/>
      <c r="T6" s="178"/>
      <c r="U6" s="178"/>
      <c r="V6" s="233"/>
    </row>
    <row r="7" spans="1:22" ht="15" customHeight="1" x14ac:dyDescent="0.25">
      <c r="A7" s="177"/>
      <c r="B7" s="178"/>
      <c r="C7" s="35"/>
      <c r="D7" s="36"/>
      <c r="E7" s="35"/>
      <c r="F7" s="37"/>
      <c r="G7" s="37"/>
      <c r="H7" s="37"/>
      <c r="I7" s="37"/>
      <c r="J7" s="36"/>
      <c r="K7" s="35"/>
      <c r="L7" s="36"/>
      <c r="M7" s="35"/>
      <c r="N7" s="36"/>
      <c r="O7" s="23" t="s">
        <v>41</v>
      </c>
      <c r="P7" s="34" t="s">
        <v>261</v>
      </c>
      <c r="Q7" s="232"/>
      <c r="R7" s="213"/>
      <c r="S7" s="211"/>
      <c r="T7" s="178"/>
      <c r="U7" s="178"/>
      <c r="V7" s="233"/>
    </row>
    <row r="8" spans="1:22" ht="15" customHeight="1" x14ac:dyDescent="0.25">
      <c r="A8" s="177"/>
      <c r="B8" s="178"/>
      <c r="C8" s="35"/>
      <c r="D8" s="36"/>
      <c r="E8" s="35"/>
      <c r="F8" s="37"/>
      <c r="G8" s="37"/>
      <c r="H8" s="37"/>
      <c r="I8" s="37"/>
      <c r="J8" s="36"/>
      <c r="K8" s="35"/>
      <c r="L8" s="36"/>
      <c r="M8" s="35"/>
      <c r="N8" s="36"/>
      <c r="O8" s="31" t="s">
        <v>42</v>
      </c>
      <c r="P8" s="34"/>
      <c r="Q8" s="232"/>
      <c r="R8" s="213"/>
      <c r="S8" s="211"/>
      <c r="T8" s="178"/>
      <c r="U8" s="178"/>
      <c r="V8" s="233"/>
    </row>
    <row r="9" spans="1:22" ht="15" customHeight="1" x14ac:dyDescent="0.25">
      <c r="A9" s="177"/>
      <c r="B9" s="178"/>
      <c r="C9" s="38"/>
      <c r="D9" s="39"/>
      <c r="E9" s="38"/>
      <c r="F9" s="40"/>
      <c r="G9" s="40"/>
      <c r="H9" s="40"/>
      <c r="I9" s="40"/>
      <c r="J9" s="39"/>
      <c r="K9" s="38"/>
      <c r="L9" s="39"/>
      <c r="M9" s="38"/>
      <c r="N9" s="39"/>
      <c r="O9" s="41" t="s">
        <v>43</v>
      </c>
      <c r="P9" s="42"/>
      <c r="Q9" s="232"/>
      <c r="R9" s="213"/>
      <c r="S9" s="211"/>
      <c r="T9" s="178"/>
      <c r="U9" s="178"/>
      <c r="V9" s="233"/>
    </row>
    <row r="10" spans="1:22" ht="15" customHeight="1" x14ac:dyDescent="0.25">
      <c r="A10" s="177"/>
      <c r="B10" s="178"/>
      <c r="C10" s="43"/>
      <c r="D10" s="44"/>
      <c r="E10" s="43"/>
      <c r="F10" s="45"/>
      <c r="G10" s="45"/>
      <c r="H10" s="45"/>
      <c r="I10" s="45"/>
      <c r="J10" s="44"/>
      <c r="K10" s="43"/>
      <c r="L10" s="44"/>
      <c r="M10" s="43"/>
      <c r="N10" s="44"/>
      <c r="O10" s="46"/>
      <c r="P10" s="47"/>
      <c r="Q10" s="232"/>
      <c r="R10" s="213"/>
      <c r="S10" s="211"/>
      <c r="T10" s="178"/>
      <c r="U10" s="178"/>
      <c r="V10" s="233"/>
    </row>
    <row r="11" spans="1:22" ht="15" customHeight="1" x14ac:dyDescent="0.25">
      <c r="A11" s="177"/>
      <c r="B11" s="178" t="s">
        <v>262</v>
      </c>
      <c r="C11" s="51" t="s">
        <v>26</v>
      </c>
      <c r="D11" s="52">
        <v>244</v>
      </c>
      <c r="E11" s="51">
        <v>13</v>
      </c>
      <c r="F11" s="53">
        <v>5.3</v>
      </c>
      <c r="G11" s="53">
        <v>28</v>
      </c>
      <c r="H11" s="53">
        <v>11.48</v>
      </c>
      <c r="I11" s="53">
        <v>203</v>
      </c>
      <c r="J11" s="26">
        <v>83.2</v>
      </c>
      <c r="K11" s="51">
        <v>225</v>
      </c>
      <c r="L11" s="52">
        <v>19</v>
      </c>
      <c r="M11" s="51" t="s">
        <v>55</v>
      </c>
      <c r="N11" s="52">
        <v>33</v>
      </c>
      <c r="O11" s="51" t="s">
        <v>28</v>
      </c>
      <c r="P11" s="54" t="s">
        <v>263</v>
      </c>
      <c r="Q11" s="232" t="s">
        <v>264</v>
      </c>
      <c r="R11" s="213" t="s">
        <v>265</v>
      </c>
      <c r="S11" s="212" t="s">
        <v>32</v>
      </c>
      <c r="T11" s="178"/>
      <c r="U11" s="212" t="s">
        <v>32</v>
      </c>
      <c r="V11" s="231" t="s">
        <v>266</v>
      </c>
    </row>
    <row r="12" spans="1:22" ht="15" customHeight="1" x14ac:dyDescent="0.25">
      <c r="A12" s="177"/>
      <c r="B12" s="178"/>
      <c r="C12" s="31" t="s">
        <v>31</v>
      </c>
      <c r="D12" s="32">
        <v>148</v>
      </c>
      <c r="E12" s="31">
        <v>0</v>
      </c>
      <c r="F12" s="33">
        <v>0</v>
      </c>
      <c r="G12" s="33">
        <v>9</v>
      </c>
      <c r="H12" s="33">
        <v>6.08</v>
      </c>
      <c r="I12" s="33">
        <v>139</v>
      </c>
      <c r="J12" s="26">
        <v>93.92</v>
      </c>
      <c r="K12" s="31">
        <v>145</v>
      </c>
      <c r="L12" s="32">
        <v>3</v>
      </c>
      <c r="M12" s="31" t="s">
        <v>55</v>
      </c>
      <c r="N12" s="32">
        <v>9</v>
      </c>
      <c r="O12" s="31" t="s">
        <v>33</v>
      </c>
      <c r="P12" s="34" t="s">
        <v>267</v>
      </c>
      <c r="Q12" s="232"/>
      <c r="R12" s="213" t="s">
        <v>268</v>
      </c>
      <c r="S12" s="212"/>
      <c r="T12" s="178"/>
      <c r="U12" s="212"/>
      <c r="V12" s="231"/>
    </row>
    <row r="13" spans="1:22" ht="15" customHeight="1" x14ac:dyDescent="0.25">
      <c r="A13" s="177"/>
      <c r="B13" s="178"/>
      <c r="C13" s="31" t="s">
        <v>35</v>
      </c>
      <c r="D13" s="32">
        <v>105</v>
      </c>
      <c r="E13" s="31">
        <v>33</v>
      </c>
      <c r="F13" s="33">
        <v>31.4</v>
      </c>
      <c r="G13" s="33">
        <v>9</v>
      </c>
      <c r="H13" s="33">
        <v>8.57</v>
      </c>
      <c r="I13" s="33">
        <v>63</v>
      </c>
      <c r="J13" s="32">
        <v>60</v>
      </c>
      <c r="K13" s="31">
        <v>94</v>
      </c>
      <c r="L13" s="32">
        <v>11</v>
      </c>
      <c r="M13" s="31" t="s">
        <v>55</v>
      </c>
      <c r="N13" s="32">
        <v>15</v>
      </c>
      <c r="O13" s="23" t="s">
        <v>36</v>
      </c>
      <c r="P13" s="34" t="s">
        <v>269</v>
      </c>
      <c r="Q13" s="232"/>
      <c r="R13" s="213" t="s">
        <v>270</v>
      </c>
      <c r="S13" s="212"/>
      <c r="T13" s="178"/>
      <c r="U13" s="212"/>
      <c r="V13" s="231"/>
    </row>
    <row r="14" spans="1:22" ht="15" customHeight="1" x14ac:dyDescent="0.25">
      <c r="A14" s="177"/>
      <c r="B14" s="178"/>
      <c r="C14" s="31" t="s">
        <v>38</v>
      </c>
      <c r="D14" s="32">
        <v>0</v>
      </c>
      <c r="E14" s="31"/>
      <c r="F14" s="33" t="e">
        <f>(E14*100)/D14</f>
        <v>#DIV/0!</v>
      </c>
      <c r="G14" s="33"/>
      <c r="H14" s="33" t="e">
        <f>(G14*100)/D14</f>
        <v>#DIV/0!</v>
      </c>
      <c r="I14" s="33"/>
      <c r="J14" s="32" t="e">
        <f>(I14*100)/D14</f>
        <v>#DIV/0!</v>
      </c>
      <c r="K14" s="31"/>
      <c r="L14" s="32"/>
      <c r="M14" s="31" t="s">
        <v>32</v>
      </c>
      <c r="N14" s="32"/>
      <c r="O14" s="31" t="s">
        <v>39</v>
      </c>
      <c r="P14" s="34" t="s">
        <v>271</v>
      </c>
      <c r="Q14" s="232"/>
      <c r="R14" s="213" t="s">
        <v>272</v>
      </c>
      <c r="S14" s="212"/>
      <c r="T14" s="178"/>
      <c r="U14" s="212"/>
      <c r="V14" s="231"/>
    </row>
    <row r="15" spans="1:22" ht="15" customHeight="1" x14ac:dyDescent="0.25">
      <c r="A15" s="177"/>
      <c r="B15" s="178"/>
      <c r="C15" s="35"/>
      <c r="D15" s="36"/>
      <c r="E15" s="35"/>
      <c r="F15" s="37"/>
      <c r="G15" s="37"/>
      <c r="H15" s="37"/>
      <c r="I15" s="37"/>
      <c r="J15" s="36"/>
      <c r="K15" s="35"/>
      <c r="L15" s="36"/>
      <c r="M15" s="35"/>
      <c r="N15" s="36"/>
      <c r="O15" s="23" t="s">
        <v>41</v>
      </c>
      <c r="P15" s="34" t="s">
        <v>273</v>
      </c>
      <c r="Q15" s="232"/>
      <c r="R15" s="213"/>
      <c r="S15" s="212"/>
      <c r="T15" s="178"/>
      <c r="U15" s="212"/>
      <c r="V15" s="231"/>
    </row>
    <row r="16" spans="1:22" ht="15" customHeight="1" x14ac:dyDescent="0.25">
      <c r="A16" s="177"/>
      <c r="B16" s="178"/>
      <c r="C16" s="35"/>
      <c r="D16" s="36"/>
      <c r="E16" s="35"/>
      <c r="F16" s="37"/>
      <c r="G16" s="37"/>
      <c r="H16" s="37"/>
      <c r="I16" s="37"/>
      <c r="J16" s="36"/>
      <c r="K16" s="35"/>
      <c r="L16" s="36"/>
      <c r="M16" s="35"/>
      <c r="N16" s="36"/>
      <c r="O16" s="31" t="s">
        <v>42</v>
      </c>
      <c r="P16" s="34"/>
      <c r="Q16" s="232"/>
      <c r="R16" s="213"/>
      <c r="S16" s="212"/>
      <c r="T16" s="178"/>
      <c r="U16" s="212"/>
      <c r="V16" s="231"/>
    </row>
    <row r="17" spans="1:22" ht="15" customHeight="1" x14ac:dyDescent="0.25">
      <c r="A17" s="177"/>
      <c r="B17" s="178"/>
      <c r="C17" s="35"/>
      <c r="D17" s="36"/>
      <c r="E17" s="35"/>
      <c r="F17" s="37"/>
      <c r="G17" s="37"/>
      <c r="H17" s="37"/>
      <c r="I17" s="37"/>
      <c r="J17" s="36"/>
      <c r="K17" s="35"/>
      <c r="L17" s="36"/>
      <c r="M17" s="35"/>
      <c r="N17" s="36"/>
      <c r="O17" s="41" t="s">
        <v>43</v>
      </c>
      <c r="P17" s="34"/>
      <c r="Q17" s="232"/>
      <c r="R17" s="213"/>
      <c r="S17" s="212"/>
      <c r="T17" s="178"/>
      <c r="U17" s="212"/>
      <c r="V17" s="231"/>
    </row>
    <row r="18" spans="1:22" ht="15" customHeight="1" x14ac:dyDescent="0.25">
      <c r="A18" s="177"/>
      <c r="B18" s="178"/>
      <c r="C18" s="43"/>
      <c r="D18" s="44"/>
      <c r="E18" s="43"/>
      <c r="F18" s="45"/>
      <c r="G18" s="45"/>
      <c r="H18" s="45"/>
      <c r="I18" s="45"/>
      <c r="J18" s="44"/>
      <c r="K18" s="43"/>
      <c r="L18" s="44"/>
      <c r="M18" s="43"/>
      <c r="N18" s="44"/>
      <c r="O18" s="58"/>
      <c r="P18" s="47"/>
      <c r="Q18" s="232"/>
      <c r="R18" s="213"/>
      <c r="S18" s="212"/>
      <c r="T18" s="178"/>
      <c r="U18" s="212"/>
      <c r="V18" s="231"/>
    </row>
  </sheetData>
  <mergeCells count="27">
    <mergeCell ref="V11:V18"/>
    <mergeCell ref="U1:U2"/>
    <mergeCell ref="V1:V2"/>
    <mergeCell ref="A3:A18"/>
    <mergeCell ref="B3:B10"/>
    <mergeCell ref="Q3:Q10"/>
    <mergeCell ref="R3:R10"/>
    <mergeCell ref="S3:S10"/>
    <mergeCell ref="T3:T10"/>
    <mergeCell ref="U3:U10"/>
    <mergeCell ref="V3:V10"/>
    <mergeCell ref="B11:B18"/>
    <mergeCell ref="Q11:Q18"/>
    <mergeCell ref="R11:R18"/>
    <mergeCell ref="S11:S18"/>
    <mergeCell ref="T11:T18"/>
    <mergeCell ref="U11:U18"/>
    <mergeCell ref="M1:N1"/>
    <mergeCell ref="O1:P1"/>
    <mergeCell ref="Q1:Q2"/>
    <mergeCell ref="R1:R2"/>
    <mergeCell ref="S1:T1"/>
    <mergeCell ref="A1:A2"/>
    <mergeCell ref="B1:B2"/>
    <mergeCell ref="C1:D1"/>
    <mergeCell ref="E1:J1"/>
    <mergeCell ref="K1:L1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M 1</vt:lpstr>
      <vt:lpstr>M2</vt:lpstr>
      <vt:lpstr>M3</vt:lpstr>
      <vt:lpstr>M4</vt:lpstr>
      <vt:lpstr>M5</vt:lpstr>
      <vt:lpstr>M6</vt:lpstr>
      <vt:lpstr>M7</vt:lpstr>
      <vt:lpstr>M8</vt:lpstr>
      <vt:lpstr>M9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Lidia Trotti</dc:creator>
  <dc:description/>
  <cp:lastModifiedBy>Ivan Picardi</cp:lastModifiedBy>
  <cp:revision>1</cp:revision>
  <cp:lastPrinted>2024-05-21T10:51:46Z</cp:lastPrinted>
  <dcterms:created xsi:type="dcterms:W3CDTF">2023-01-27T13:22:36Z</dcterms:created>
  <dcterms:modified xsi:type="dcterms:W3CDTF">2024-05-21T11:39:44Z</dcterms:modified>
  <dc:language>it-IT</dc:language>
</cp:coreProperties>
</file>